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kancl044\Desktop\未報告\▲03.15まで_03.06_（315〆切り）【総務省・財務調査課】令和4年度財政状況資料集の作成等について\"/>
    </mc:Choice>
  </mc:AlternateContent>
  <xr:revisionPtr revIDLastSave="0" documentId="13_ncr:1_{6BB03993-4726-48E6-A4D2-3D5F85D9A686}" xr6:coauthVersionLast="47" xr6:coauthVersionMax="47" xr10:uidLastSave="{00000000-0000-0000-0000-000000000000}"/>
  <bookViews>
    <workbookView xWindow="-120" yWindow="-120" windowWidth="24240" windowHeight="13140" tabRatio="847" firstSheet="8"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AM37" i="10"/>
  <c r="C37" i="10"/>
  <c r="CO36" i="10"/>
  <c r="AM36" i="10"/>
  <c r="C36" i="10"/>
  <c r="AM35" i="10"/>
  <c r="C35" i="10"/>
  <c r="BW34" i="10"/>
  <c r="BW35" i="10" s="1"/>
  <c r="BW36" i="10" s="1"/>
  <c r="BW37" i="10" s="1"/>
  <c r="BW38" i="10" s="1"/>
  <c r="BW39" i="10" s="1"/>
  <c r="BW40" i="10" s="1"/>
  <c r="BW41" i="10" s="1"/>
  <c r="BW42" i="10" s="1"/>
  <c r="AM34" i="10"/>
  <c r="U34" i="10"/>
  <c r="C34" i="10"/>
  <c r="CO34" i="10" l="1"/>
  <c r="CO35" i="10" s="1"/>
  <c r="U35" i="10"/>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E36" i="10" s="1"/>
  <c r="BE37" i="10" s="1"/>
</calcChain>
</file>

<file path=xl/sharedStrings.xml><?xml version="1.0" encoding="utf-8"?>
<sst xmlns="http://schemas.openxmlformats.org/spreadsheetml/2006/main" count="1121" uniqueCount="603">
  <si>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</si>
  <si>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</si>
  <si>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</si>
  <si>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</si>
  <si>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</si>
  <si>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</si>
  <si>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</si>
  <si>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</si>
  <si>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</si>
  <si>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</si>
  <si>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</si>
  <si>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</si>
  <si>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</si>
  <si>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</si>
  <si>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</si>
  <si>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</si>
  <si>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</si>
  <si>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</si>
  <si>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</si>
  <si>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</si>
  <si>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</si>
  <si>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</si>
  <si>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</si>
  <si>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</si>
  <si>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</si>
  <si>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</si>
  <si>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</si>
  <si>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</si>
  <si>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</si>
  <si>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</si>
  <si>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</si>
  <si>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</si>
  <si>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</si>
  <si>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</si>
  <si>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</si>
  <si>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</si>
  <si>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</si>
  <si>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</si>
  <si>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</si>
  <si>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</si>
  <si>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</si>
  <si>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</si>
  <si>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</si>
  <si>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</si>
  <si>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</si>
  <si>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</si>
  <si>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</si>
  <si>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</si>
  <si>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</si>
  <si>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</si>
  <si>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</si>
  <si>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</si>
  <si>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</si>
  <si>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</si>
  <si>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</si>
  <si>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</si>
  <si>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</si>
  <si>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</si>
  <si>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</si>
  <si>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</si>
  <si>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</si>
  <si>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</si>
  <si>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</si>
  <si>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</si>
  <si>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</si>
  <si>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</si>
  <si>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</si>
  <si>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</si>
  <si>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</si>
  <si>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</si>
  <si>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</si>
  <si>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</si>
  <si>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</si>
  <si>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</si>
  <si>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</si>
  <si>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</si>
  <si>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</si>
  <si>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</si>
  <si>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</si>
  <si>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</si>
  <si>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</si>
  <si>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</si>
  <si>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</si>
  <si>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</si>
  <si>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</si>
  <si>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</si>
  <si>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</si>
  <si>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</si>
  <si>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</si>
  <si>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</si>
  <si>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</si>
  <si>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</si>
  <si>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</si>
  <si>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</si>
  <si>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</si>
  <si>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</si>
  <si>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</si>
  <si>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</si>
  <si>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</si>
  <si>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</si>
  <si>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金山町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</si>
  <si>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</si>
  <si>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</si>
  <si>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</si>
  <si>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</si>
  <si>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</si>
  <si>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</si>
  <si>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</si>
  <si>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</si>
  <si>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</si>
  <si>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</si>
  <si>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</si>
  <si>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</si>
  <si>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</si>
  <si>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</si>
  <si>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</si>
  <si>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</si>
  <si>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</si>
  <si>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</si>
  <si>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</si>
  <si>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</si>
  <si>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</si>
  <si>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</si>
  <si>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</si>
  <si>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</si>
  <si>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</si>
  <si>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</si>
  <si>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</si>
  <si>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</si>
  <si>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</si>
  <si>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</si>
  <si>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</si>
  <si>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</si>
  <si>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</si>
  <si>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</si>
  <si>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</si>
  <si>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</si>
  <si>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</si>
  <si>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</si>
  <si>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</si>
  <si>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</si>
  <si>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</si>
  <si>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</si>
  <si>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</si>
  <si>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</si>
  <si>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</si>
  <si>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</si>
  <si>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</si>
  <si>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</si>
  <si>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</si>
  <si>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</si>
  <si>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-3.9</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</si>
  <si>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</si>
  <si>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</si>
  <si>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</si>
  <si>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</si>
  <si>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</si>
  <si>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</si>
  <si>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</si>
  <si>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</si>
  <si>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</si>
  <si>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</si>
  <si>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</si>
  <si>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</si>
  <si>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</si>
  <si>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</si>
  <si>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</si>
  <si>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</si>
  <si>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</si>
  <si>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</si>
  <si>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</si>
  <si>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</si>
  <si>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</si>
  <si>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</si>
  <si>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</si>
  <si>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</si>
  <si>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</si>
  <si>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</si>
  <si>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</si>
  <si>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</si>
  <si>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</si>
  <si>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</si>
  <si>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</si>
  <si>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</si>
  <si>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</si>
  <si>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</si>
  <si>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</si>
  <si>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</si>
  <si>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</si>
  <si>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</si>
  <si>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</si>
  <si>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</si>
  <si>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</si>
  <si>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</si>
  <si>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</si>
  <si>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</si>
  <si>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</si>
  <si>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</si>
  <si>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</si>
  <si>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</si>
  <si>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</si>
  <si>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</si>
  <si>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</si>
  <si>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</si>
  <si>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</si>
  <si>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</si>
  <si>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</si>
  <si>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</si>
  <si>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</si>
  <si>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</si>
  <si>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</si>
  <si>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</si>
  <si>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</si>
  <si>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</si>
  <si>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</si>
  <si>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</si>
  <si>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</si>
  <si>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福島県金山町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</si>
  <si>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</si>
  <si>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</si>
  <si>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</si>
  <si>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</si>
  <si>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</si>
  <si>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</si>
  <si>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</si>
  <si>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</si>
  <si>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</si>
  <si>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</si>
  <si>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</si>
  <si>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</si>
  <si>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</si>
  <si>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</si>
  <si>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</si>
  <si>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</si>
  <si>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</si>
  <si>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</si>
  <si>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</si>
  <si>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</si>
  <si>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</si>
  <si>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</si>
  <si>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</si>
  <si>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</si>
  <si>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</si>
  <si>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</si>
  <si>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</si>
  <si>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</si>
  <si>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</si>
  <si>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</si>
  <si>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</si>
  <si>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</si>
  <si>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</si>
  <si>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</si>
  <si>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</si>
  <si>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</si>
  <si>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</si>
  <si>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</si>
  <si>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</si>
  <si>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</si>
  <si>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</si>
  <si>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</si>
  <si>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</si>
  <si>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</si>
  <si>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</si>
  <si>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</si>
  <si>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</si>
  <si>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</si>
  <si>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</si>
  <si>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</si>
  <si>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</si>
  <si>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</si>
  <si>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</si>
  <si>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</si>
  <si>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</si>
  <si>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</si>
  <si>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</si>
  <si>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</si>
  <si>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</si>
  <si>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</si>
  <si>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</si>
  <si>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</si>
  <si>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</si>
  <si>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</si>
  <si>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</si>
  <si>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</si>
  <si>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</si>
  <si>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</si>
  <si>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</si>
  <si>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</si>
  <si>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</si>
  <si>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</si>
  <si>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</si>
  <si>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</si>
  <si>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</si>
  <si>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</si>
  <si>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</si>
  <si>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</si>
  <si>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</si>
  <si>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</si>
  <si>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</si>
  <si>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</si>
  <si>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</si>
  <si>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</si>
  <si>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</si>
  <si>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</si>
  <si>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</si>
  <si>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</si>
  <si>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</si>
  <si>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</si>
  <si>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</si>
  <si>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</si>
  <si>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</si>
  <si>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</si>
  <si>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</si>
  <si>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</si>
  <si>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</si>
  <si>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</si>
  <si>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</si>
  <si>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</si>
  <si>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</si>
  <si>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</si>
  <si>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</si>
  <si>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</si>
  <si>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</si>
  <si>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</si>
  <si>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</si>
  <si>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</si>
  <si>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</si>
  <si>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</si>
  <si>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</si>
  <si>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</si>
  <si>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</si>
  <si>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</si>
  <si>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</si>
  <si>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</si>
  <si>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</si>
  <si>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</si>
  <si>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</si>
  <si>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</si>
  <si>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</si>
  <si>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</si>
  <si>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</si>
  <si>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</si>
  <si>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</si>
  <si>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</si>
  <si>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</si>
  <si>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</si>
  <si>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</si>
  <si>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</si>
  <si>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</si>
  <si>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</si>
  <si>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</si>
  <si>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</si>
  <si>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</si>
  <si>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</si>
  <si>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</si>
  <si>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</si>
  <si>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</si>
  <si>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</si>
  <si>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</si>
  <si>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</si>
  <si>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</si>
  <si>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</si>
  <si>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</si>
  <si>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</si>
  <si>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</si>
  <si>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</si>
  <si>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</si>
  <si>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</si>
  <si>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</si>
  <si>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福島県金山町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</si>
  <si>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</si>
  <si>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</si>
  <si>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</si>
  <si>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</si>
  <si>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</si>
  <si>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</si>
  <si>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</si>
  <si>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</si>
  <si>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</si>
  <si>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</si>
  <si>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</si>
  <si>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</si>
  <si>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</si>
  <si>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</si>
  <si>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</si>
  <si>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</si>
  <si>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</si>
  <si>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</si>
  <si>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</si>
  <si>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</si>
  <si>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</si>
  <si>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</si>
  <si>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</si>
  <si>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</si>
  <si>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</si>
  <si>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</si>
  <si>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</si>
  <si>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</si>
  <si>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</si>
  <si>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</si>
  <si>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</si>
  <si>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</si>
  <si>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</si>
  <si>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</si>
  <si>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</si>
  <si>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国民健康保険特別会計（施設勘定）</t>
    <phoneticPr fontId="5"/>
  </si>
  <si>
    <t>介護保険特別会計</t>
    <phoneticPr fontId="5"/>
  </si>
  <si>
    <t>後期高齢者医療特別会計</t>
    <phoneticPr fontId="5"/>
  </si>
  <si>
    <t>簡易水道事業特別会計</t>
    <phoneticPr fontId="5"/>
  </si>
  <si>
    <t>法非適用企業</t>
    <phoneticPr fontId="5"/>
  </si>
  <si>
    <t>農業集落排水事業特別会計</t>
    <phoneticPr fontId="5"/>
  </si>
  <si>
    <t>法非適用企業</t>
    <phoneticPr fontId="5"/>
  </si>
  <si>
    <t>特定地域生活排水処理事業特別会計</t>
    <phoneticPr fontId="5"/>
  </si>
  <si>
    <t>特定環境保全公共下水道事業特別会計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</si>
  <si>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</si>
  <si>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</si>
  <si>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</si>
  <si>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</si>
  <si>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</si>
  <si>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</si>
  <si>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</si>
  <si>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</si>
  <si>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</si>
  <si>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</si>
  <si>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</si>
  <si>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</si>
  <si>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</si>
  <si>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</si>
  <si>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</si>
  <si>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</si>
  <si>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</si>
  <si>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</si>
  <si>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</si>
  <si>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</si>
  <si>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</si>
  <si>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</si>
  <si>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</si>
  <si>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</si>
  <si>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</si>
  <si>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</si>
  <si>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</si>
  <si>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</si>
  <si>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</si>
  <si>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</si>
  <si>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</si>
  <si>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</si>
  <si>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</si>
  <si>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</si>
  <si>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</si>
  <si>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</si>
  <si>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</si>
  <si>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</si>
  <si>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</si>
  <si>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</si>
  <si>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</si>
  <si>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</si>
  <si>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</si>
  <si>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</si>
  <si>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</si>
  <si>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</si>
  <si>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</si>
  <si>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</si>
  <si>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</si>
  <si>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</si>
  <si>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</si>
  <si>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</si>
  <si>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</si>
  <si>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</si>
  <si>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</si>
  <si>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</si>
  <si>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</si>
  <si>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</si>
  <si>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</si>
  <si>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</si>
  <si>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</si>
  <si>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</si>
  <si>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</si>
  <si>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</si>
  <si>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特定地域生活排水処理事業特別会計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</si>
  <si>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</si>
  <si>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特定環境保全公共下水道事業特別会計</t>
    <phoneticPr fontId="5"/>
  </si>
  <si>
    <t>(Ｆ)</t>
    <phoneticPr fontId="5"/>
  </si>
  <si>
    <t>国民健康保険特別会計（施設勘定）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</si>
  <si>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</si>
  <si>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</si>
  <si>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</si>
  <si>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</si>
  <si>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</si>
  <si>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</si>
  <si>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</si>
  <si>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</si>
  <si>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</si>
  <si>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</si>
  <si>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</si>
  <si>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</si>
  <si>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</si>
  <si>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</si>
  <si>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</si>
  <si>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</si>
  <si>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</si>
  <si>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</si>
  <si>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</si>
  <si>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</si>
  <si>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</si>
  <si>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</si>
  <si>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</si>
  <si>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</si>
  <si>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</si>
  <si>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</si>
  <si>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</si>
  <si>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</si>
  <si>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</si>
  <si>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</si>
  <si>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</si>
  <si>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</si>
  <si>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</si>
  <si>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</si>
  <si>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</si>
  <si>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</si>
  <si>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</si>
  <si>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</si>
  <si>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</si>
  <si>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</si>
  <si>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</si>
  <si>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</si>
  <si>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</si>
  <si>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</si>
  <si>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</si>
  <si>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</si>
  <si>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</si>
  <si>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</si>
  <si>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</si>
  <si>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</si>
  <si>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</si>
  <si>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</si>
  <si>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</si>
  <si>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</si>
  <si>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</si>
  <si>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</si>
  <si>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</si>
  <si>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</si>
  <si>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</si>
  <si>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</si>
  <si>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</si>
  <si>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</si>
  <si>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</si>
  <si>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</si>
  <si>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</si>
  <si>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</si>
  <si>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</si>
  <si>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</si>
  <si>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</si>
  <si>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</si>
  <si>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</si>
  <si>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</si>
  <si>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</si>
  <si>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</si>
  <si>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</si>
  <si>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</si>
  <si>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</si>
  <si>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</si>
  <si>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</si>
  <si>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</si>
  <si>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</si>
  <si>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</si>
  <si>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</si>
  <si>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4.10</t>
  </si>
  <si>
    <t>▲ 4.35</t>
  </si>
  <si>
    <t>一般会計</t>
  </si>
  <si>
    <t>簡易水道事業特別会計</t>
  </si>
  <si>
    <t>介護保険特別会計</t>
  </si>
  <si>
    <t>国民健康保険特別会計（事業勘定）</t>
  </si>
  <si>
    <t>特定地域生活排水処理事業特別会計</t>
  </si>
  <si>
    <t>特定環境保全公共下水道事業特別会計</t>
  </si>
  <si>
    <t>農業集落排水事業特別会計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</si>
  <si>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</si>
  <si>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</si>
  <si>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</si>
  <si>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</si>
  <si>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</si>
  <si>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</si>
  <si>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</si>
  <si>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</si>
  <si>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</si>
  <si>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公共施設整備基金</t>
    <phoneticPr fontId="5"/>
  </si>
  <si>
    <t>少子化対策推進基金</t>
    <phoneticPr fontId="2"/>
  </si>
  <si>
    <t>災害対策基金</t>
    <phoneticPr fontId="2"/>
  </si>
  <si>
    <t>福祉基金</t>
    <phoneticPr fontId="2"/>
  </si>
  <si>
    <t>農林水産業振興基金</t>
    <phoneticPr fontId="2"/>
  </si>
  <si>
    <t>-</t>
    <phoneticPr fontId="2"/>
  </si>
  <si>
    <t>会津若松地方広域市町村圏整備組合　一般会計</t>
    <rPh sb="0" eb="16">
      <t>ア</t>
    </rPh>
    <rPh sb="17" eb="19">
      <t>イッパン</t>
    </rPh>
    <rPh sb="19" eb="21">
      <t>カイケイ</t>
    </rPh>
    <phoneticPr fontId="5"/>
  </si>
  <si>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5"/>
  </si>
  <si>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</si>
  <si>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会津若松地方広域市町村圏整備組合水道用水供給事業会計</t>
    <phoneticPr fontId="2"/>
  </si>
  <si>
    <t>（株）会津かねやま</t>
    <rPh sb="1" eb="2">
      <t>カブ</t>
    </rPh>
    <rPh sb="3" eb="5">
      <t>アイヅ</t>
    </rPh>
    <phoneticPr fontId="2"/>
  </si>
  <si>
    <t>（株）奥会津大自然</t>
    <rPh sb="1" eb="2">
      <t>カブ</t>
    </rPh>
    <rPh sb="3" eb="4">
      <t>オク</t>
    </rPh>
    <rPh sb="4" eb="6">
      <t>アイヅ</t>
    </rPh>
    <rPh sb="6" eb="9">
      <t>ダイシゼン</t>
    </rPh>
    <phoneticPr fontId="2"/>
  </si>
  <si>
    <t>福島県市町村総合事務組合
一般会計</t>
    <rPh sb="0" eb="12">
      <t>フクシマケンシチョウソンソウゴウジムクミアイ</t>
    </rPh>
    <rPh sb="13" eb="15">
      <t>イッパン</t>
    </rPh>
    <rPh sb="15" eb="17">
      <t>カイケイ</t>
    </rPh>
    <phoneticPr fontId="4"/>
  </si>
  <si>
    <t>福島県市町村総合事務組合
消防補償等特別会計</t>
    <rPh sb="0" eb="12">
      <t>フクシマケンシチョウソンソウゴウジムクミアイ</t>
    </rPh>
    <rPh sb="13" eb="15">
      <t>ショウボウ</t>
    </rPh>
    <rPh sb="15" eb="17">
      <t>ホショウ</t>
    </rPh>
    <rPh sb="17" eb="18">
      <t>トウ</t>
    </rPh>
    <rPh sb="18" eb="20">
      <t>トクベツ</t>
    </rPh>
    <rPh sb="20" eb="22">
      <t>カイケイ</t>
    </rPh>
    <phoneticPr fontId="4"/>
  </si>
  <si>
    <t>福島県市町村総合事務組合
消防賞じゅつ金特別会計</t>
    <rPh sb="0" eb="12">
      <t>フクシマケンシチョウソンソウゴウジムクミアイ</t>
    </rPh>
    <rPh sb="13" eb="15">
      <t>ショウボウ</t>
    </rPh>
    <rPh sb="15" eb="16">
      <t>ショウ</t>
    </rPh>
    <rPh sb="19" eb="20">
      <t>キン</t>
    </rPh>
    <rPh sb="20" eb="22">
      <t>トクベツ</t>
    </rPh>
    <rPh sb="22" eb="24">
      <t>カイケイ</t>
    </rPh>
    <phoneticPr fontId="4"/>
  </si>
  <si>
    <t>福島県市町村総合事務組合
非常勤職員公務災害補償特別会計</t>
    <rPh sb="0" eb="12">
      <t>フクシマケンシチョウソンソウゴウジムクミアイ</t>
    </rPh>
    <rPh sb="13" eb="16">
      <t>ヒジョウキン</t>
    </rPh>
    <rPh sb="16" eb="18">
      <t>ショクイン</t>
    </rPh>
    <rPh sb="18" eb="20">
      <t>コウム</t>
    </rPh>
    <rPh sb="20" eb="22">
      <t>サイガイ</t>
    </rPh>
    <rPh sb="22" eb="24">
      <t>ホショウ</t>
    </rPh>
    <rPh sb="24" eb="26">
      <t>トクベツ</t>
    </rPh>
    <rPh sb="26" eb="28">
      <t>カイケイ</t>
    </rPh>
    <phoneticPr fontId="4"/>
  </si>
  <si>
    <t>福島県市町村総合事務組合
自治会館管理特別会計</t>
    <rPh sb="0" eb="12">
      <t>フクシマケンシチョウソンソウゴウジムクミアイ</t>
    </rPh>
    <rPh sb="13" eb="15">
      <t>ジチ</t>
    </rPh>
    <rPh sb="15" eb="17">
      <t>カイカン</t>
    </rPh>
    <rPh sb="17" eb="19">
      <t>カンリ</t>
    </rPh>
    <rPh sb="19" eb="21">
      <t>トクベツ</t>
    </rPh>
    <rPh sb="21" eb="23">
      <t>カイケイ</t>
    </rPh>
    <phoneticPr fontId="4"/>
  </si>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</sst>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228215</c:v>
                </c:pt>
                <c:pt idx="1">
                  <c:v>264232</c:v>
                </c:pt>
                <c:pt idx="2">
                  <c:v>263613</c:v>
                </c:pt>
                <c:pt idx="3">
                  <c:v>362690</c:v>
                </c:pt>
                <c:pt idx="4">
                  <c:v>296093</c:v>
                </c:pt>
              </c:numCache>
            </c:numRef>
          </c:val>
          <c:smooth val="0"/>
          <c:extLst>
            <c:ext xmlns:c16="http://schemas.microsoft.com/office/drawing/2014/chart" uri="{C3380CC4-5D6E-409C-BE32-E72D297353CC}">
              <c16:uniqueId val="{00000000-CB18-4DDE-8791-DF1FC3C73FE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209320</c:v>
                </c:pt>
                <c:pt idx="1">
                  <c:v>279250</c:v>
                </c:pt>
                <c:pt idx="2">
                  <c:v>334240</c:v>
                </c:pt>
                <c:pt idx="3">
                  <c:v>354209</c:v>
                </c:pt>
                <c:pt idx="4">
                  <c:v>283227</c:v>
                </c:pt>
              </c:numCache>
            </c:numRef>
          </c:val>
          <c:smooth val="0"/>
          <c:extLst>
            <c:ext xmlns:c16="http://schemas.microsoft.com/office/drawing/2014/chart" uri="{C3380CC4-5D6E-409C-BE32-E72D297353CC}">
              <c16:uniqueId val="{00000001-CB18-4DDE-8791-DF1FC3C73FE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8.58</c:v>
                </c:pt>
                <c:pt idx="1">
                  <c:v>7.96</c:v>
                </c:pt>
                <c:pt idx="2">
                  <c:v>11.23</c:v>
                </c:pt>
                <c:pt idx="3">
                  <c:v>11.17</c:v>
                </c:pt>
                <c:pt idx="4">
                  <c:v>9.65</c:v>
                </c:pt>
              </c:numCache>
            </c:numRef>
          </c:val>
          <c:extLst>
            <c:ext xmlns:c16="http://schemas.microsoft.com/office/drawing/2014/chart" uri="{C3380CC4-5D6E-409C-BE32-E72D297353CC}">
              <c16:uniqueId val="{00000000-D6AB-402E-9C73-2AE590585DF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64.91</c:v>
                </c:pt>
                <c:pt idx="1">
                  <c:v>62.17</c:v>
                </c:pt>
                <c:pt idx="2">
                  <c:v>60.43</c:v>
                </c:pt>
                <c:pt idx="3">
                  <c:v>60.1</c:v>
                </c:pt>
                <c:pt idx="4">
                  <c:v>61.98</c:v>
                </c:pt>
              </c:numCache>
            </c:numRef>
          </c:val>
          <c:extLst>
            <c:ext xmlns:c16="http://schemas.microsoft.com/office/drawing/2014/chart" uri="{C3380CC4-5D6E-409C-BE32-E72D297353CC}">
              <c16:uniqueId val="{00000001-D6AB-402E-9C73-2AE590585DF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-4.0999999999999996</c:v>
                </c:pt>
                <c:pt idx="1">
                  <c:v>0.79</c:v>
                </c:pt>
                <c:pt idx="2">
                  <c:v>1.59</c:v>
                </c:pt>
                <c:pt idx="3">
                  <c:v>4.2</c:v>
                </c:pt>
                <c:pt idx="4">
                  <c:v>-4.3499999999999996</c:v>
                </c:pt>
              </c:numCache>
            </c:numRef>
          </c:val>
          <c:smooth val="0"/>
          <c:extLst>
            <c:ext xmlns:c16="http://schemas.microsoft.com/office/drawing/2014/chart" uri="{C3380CC4-5D6E-409C-BE32-E72D297353CC}">
              <c16:uniqueId val="{00000002-D6AB-402E-9C73-2AE590585DF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8E6B-4975-AFE3-201A2227D5D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E6B-4975-AFE3-201A2227D5DD}"/>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2-8E6B-4975-AFE3-201A2227D5DD}"/>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0.03</c:v>
                </c:pt>
              </c:numCache>
            </c:numRef>
          </c:val>
          <c:extLst>
            <c:ext xmlns:c16="http://schemas.microsoft.com/office/drawing/2014/chart" uri="{C3380CC4-5D6E-409C-BE32-E72D297353CC}">
              <c16:uniqueId val="{00000003-8E6B-4975-AFE3-201A2227D5DD}"/>
            </c:ext>
          </c:extLst>
        </c:ser>
        <c:ser>
          <c:idx val="4"/>
          <c:order val="4"/>
          <c:tx>
            <c:strRef>
              <c:f>データシート!$A$31</c:f>
              <c:strCache>
                <c:ptCount val="1"/>
                <c:pt idx="0">
                  <c:v>特定環境保全公共下水道事業特別会計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0.15</c:v>
                </c:pt>
              </c:numCache>
            </c:numRef>
          </c:val>
          <c:extLst>
            <c:ext xmlns:c16="http://schemas.microsoft.com/office/drawing/2014/chart" uri="{C3380CC4-5D6E-409C-BE32-E72D297353CC}">
              <c16:uniqueId val="{00000004-8E6B-4975-AFE3-201A2227D5DD}"/>
            </c:ext>
          </c:extLst>
        </c:ser>
        <c:ser>
          <c:idx val="5"/>
          <c:order val="5"/>
          <c:tx>
            <c:strRef>
              <c:f>データシート!$A$32</c:f>
              <c:strCache>
                <c:ptCount val="1"/>
                <c:pt idx="0">
                  <c:v>特定地域生活排水処理事業特別会計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0.2</c:v>
                </c:pt>
              </c:numCache>
            </c:numRef>
          </c:val>
          <c:extLst>
            <c:ext xmlns:c16="http://schemas.microsoft.com/office/drawing/2014/chart" uri="{C3380CC4-5D6E-409C-BE32-E72D297353CC}">
              <c16:uniqueId val="{00000005-8E6B-4975-AFE3-201A2227D5DD}"/>
            </c:ext>
          </c:extLst>
        </c:ser>
        <c:ser>
          <c:idx val="6"/>
          <c:order val="6"/>
          <c:tx>
            <c:strRef>
              <c:f>データシート!$A$33</c:f>
              <c:strCache>
                <c:ptCount val="1"/>
                <c:pt idx="0">
                  <c:v>国民健康保険特別会計（事業勘定）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1.56</c:v>
                </c:pt>
                <c:pt idx="2">
                  <c:v>#N/A</c:v>
                </c:pt>
                <c:pt idx="3">
                  <c:v>1.21</c:v>
                </c:pt>
                <c:pt idx="4">
                  <c:v>#N/A</c:v>
                </c:pt>
                <c:pt idx="5">
                  <c:v>1.18</c:v>
                </c:pt>
                <c:pt idx="6">
                  <c:v>#N/A</c:v>
                </c:pt>
                <c:pt idx="7">
                  <c:v>0.98</c:v>
                </c:pt>
                <c:pt idx="8">
                  <c:v>#N/A</c:v>
                </c:pt>
                <c:pt idx="9">
                  <c:v>0.77</c:v>
                </c:pt>
              </c:numCache>
            </c:numRef>
          </c:val>
          <c:extLst>
            <c:ext xmlns:c16="http://schemas.microsoft.com/office/drawing/2014/chart" uri="{C3380CC4-5D6E-409C-BE32-E72D297353CC}">
              <c16:uniqueId val="{00000006-8E6B-4975-AFE3-201A2227D5DD}"/>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0.86</c:v>
                </c:pt>
                <c:pt idx="2">
                  <c:v>#N/A</c:v>
                </c:pt>
                <c:pt idx="3">
                  <c:v>1.78</c:v>
                </c:pt>
                <c:pt idx="4">
                  <c:v>#N/A</c:v>
                </c:pt>
                <c:pt idx="5">
                  <c:v>1.37</c:v>
                </c:pt>
                <c:pt idx="6">
                  <c:v>#N/A</c:v>
                </c:pt>
                <c:pt idx="7">
                  <c:v>1.1000000000000001</c:v>
                </c:pt>
                <c:pt idx="8">
                  <c:v>#N/A</c:v>
                </c:pt>
                <c:pt idx="9">
                  <c:v>1.08</c:v>
                </c:pt>
              </c:numCache>
            </c:numRef>
          </c:val>
          <c:extLst>
            <c:ext xmlns:c16="http://schemas.microsoft.com/office/drawing/2014/chart" uri="{C3380CC4-5D6E-409C-BE32-E72D297353CC}">
              <c16:uniqueId val="{00000007-8E6B-4975-AFE3-201A2227D5DD}"/>
            </c:ext>
          </c:extLst>
        </c:ser>
        <c:ser>
          <c:idx val="8"/>
          <c:order val="8"/>
          <c:tx>
            <c:strRef>
              <c:f>データシート!$A$35</c:f>
              <c:strCache>
                <c:ptCount val="1"/>
                <c:pt idx="0">
                  <c:v>簡易水道事業特別会計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1.03</c:v>
                </c:pt>
                <c:pt idx="2">
                  <c:v>#N/A</c:v>
                </c:pt>
                <c:pt idx="3">
                  <c:v>1.1499999999999999</c:v>
                </c:pt>
                <c:pt idx="4">
                  <c:v>#N/A</c:v>
                </c:pt>
                <c:pt idx="5">
                  <c:v>0.96</c:v>
                </c:pt>
                <c:pt idx="6">
                  <c:v>#N/A</c:v>
                </c:pt>
                <c:pt idx="7">
                  <c:v>0.98</c:v>
                </c:pt>
                <c:pt idx="8">
                  <c:v>#N/A</c:v>
                </c:pt>
                <c:pt idx="9">
                  <c:v>1.37</c:v>
                </c:pt>
              </c:numCache>
            </c:numRef>
          </c:val>
          <c:extLst>
            <c:ext xmlns:c16="http://schemas.microsoft.com/office/drawing/2014/chart" uri="{C3380CC4-5D6E-409C-BE32-E72D297353CC}">
              <c16:uniqueId val="{00000008-8E6B-4975-AFE3-201A2227D5D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8.57</c:v>
                </c:pt>
                <c:pt idx="2">
                  <c:v>#N/A</c:v>
                </c:pt>
                <c:pt idx="3">
                  <c:v>7.95</c:v>
                </c:pt>
                <c:pt idx="4">
                  <c:v>#N/A</c:v>
                </c:pt>
                <c:pt idx="5">
                  <c:v>11.22</c:v>
                </c:pt>
                <c:pt idx="6">
                  <c:v>#N/A</c:v>
                </c:pt>
                <c:pt idx="7">
                  <c:v>11.17</c:v>
                </c:pt>
                <c:pt idx="8">
                  <c:v>#N/A</c:v>
                </c:pt>
                <c:pt idx="9">
                  <c:v>9.65</c:v>
                </c:pt>
              </c:numCache>
            </c:numRef>
          </c:val>
          <c:extLst>
            <c:ext xmlns:c16="http://schemas.microsoft.com/office/drawing/2014/chart" uri="{C3380CC4-5D6E-409C-BE32-E72D297353CC}">
              <c16:uniqueId val="{00000009-8E6B-4975-AFE3-201A2227D5D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331</c:v>
                </c:pt>
                <c:pt idx="5">
                  <c:v>375</c:v>
                </c:pt>
                <c:pt idx="8">
                  <c:v>390</c:v>
                </c:pt>
                <c:pt idx="11">
                  <c:v>385</c:v>
                </c:pt>
                <c:pt idx="14">
                  <c:v>386</c:v>
                </c:pt>
              </c:numCache>
            </c:numRef>
          </c:val>
          <c:extLst>
            <c:ext xmlns:c16="http://schemas.microsoft.com/office/drawing/2014/chart" uri="{C3380CC4-5D6E-409C-BE32-E72D297353CC}">
              <c16:uniqueId val="{00000000-70E5-4903-997B-71571060912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0E5-4903-997B-71571060912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21</c:v>
                </c:pt>
                <c:pt idx="3">
                  <c:v>0</c:v>
                </c:pt>
                <c:pt idx="6">
                  <c:v>0</c:v>
                </c:pt>
                <c:pt idx="9">
                  <c:v>0</c:v>
                </c:pt>
                <c:pt idx="12">
                  <c:v>0</c:v>
                </c:pt>
              </c:numCache>
            </c:numRef>
          </c:val>
          <c:extLst>
            <c:ext xmlns:c16="http://schemas.microsoft.com/office/drawing/2014/chart" uri="{C3380CC4-5D6E-409C-BE32-E72D297353CC}">
              <c16:uniqueId val="{00000002-70E5-4903-997B-71571060912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c:v>
                </c:pt>
                <c:pt idx="3">
                  <c:v>2</c:v>
                </c:pt>
                <c:pt idx="6">
                  <c:v>1</c:v>
                </c:pt>
                <c:pt idx="9">
                  <c:v>2</c:v>
                </c:pt>
                <c:pt idx="12">
                  <c:v>2</c:v>
                </c:pt>
              </c:numCache>
            </c:numRef>
          </c:val>
          <c:extLst>
            <c:ext xmlns:c16="http://schemas.microsoft.com/office/drawing/2014/chart" uri="{C3380CC4-5D6E-409C-BE32-E72D297353CC}">
              <c16:uniqueId val="{00000003-70E5-4903-997B-71571060912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77</c:v>
                </c:pt>
                <c:pt idx="3">
                  <c:v>80</c:v>
                </c:pt>
                <c:pt idx="6">
                  <c:v>83</c:v>
                </c:pt>
                <c:pt idx="9">
                  <c:v>84</c:v>
                </c:pt>
                <c:pt idx="12">
                  <c:v>90</c:v>
                </c:pt>
              </c:numCache>
            </c:numRef>
          </c:val>
          <c:extLst>
            <c:ext xmlns:c16="http://schemas.microsoft.com/office/drawing/2014/chart" uri="{C3380CC4-5D6E-409C-BE32-E72D297353CC}">
              <c16:uniqueId val="{00000004-70E5-4903-997B-71571060912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E5-4903-997B-71571060912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E5-4903-997B-71571060912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305</c:v>
                </c:pt>
                <c:pt idx="3">
                  <c:v>369</c:v>
                </c:pt>
                <c:pt idx="6">
                  <c:v>372</c:v>
                </c:pt>
                <c:pt idx="9">
                  <c:v>383</c:v>
                </c:pt>
                <c:pt idx="12">
                  <c:v>387</c:v>
                </c:pt>
              </c:numCache>
            </c:numRef>
          </c:val>
          <c:extLst>
            <c:ext xmlns:c16="http://schemas.microsoft.com/office/drawing/2014/chart" uri="{C3380CC4-5D6E-409C-BE32-E72D297353CC}">
              <c16:uniqueId val="{00000007-70E5-4903-997B-71571060912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73</c:v>
                </c:pt>
                <c:pt idx="2">
                  <c:v>#N/A</c:v>
                </c:pt>
                <c:pt idx="3">
                  <c:v>#N/A</c:v>
                </c:pt>
                <c:pt idx="4">
                  <c:v>76</c:v>
                </c:pt>
                <c:pt idx="5">
                  <c:v>#N/A</c:v>
                </c:pt>
                <c:pt idx="6">
                  <c:v>#N/A</c:v>
                </c:pt>
                <c:pt idx="7">
                  <c:v>66</c:v>
                </c:pt>
                <c:pt idx="8">
                  <c:v>#N/A</c:v>
                </c:pt>
                <c:pt idx="9">
                  <c:v>#N/A</c:v>
                </c:pt>
                <c:pt idx="10">
                  <c:v>84</c:v>
                </c:pt>
                <c:pt idx="11">
                  <c:v>#N/A</c:v>
                </c:pt>
                <c:pt idx="12">
                  <c:v>#N/A</c:v>
                </c:pt>
                <c:pt idx="13">
                  <c:v>93</c:v>
                </c:pt>
                <c:pt idx="14">
                  <c:v>#N/A</c:v>
                </c:pt>
              </c:numCache>
            </c:numRef>
          </c:val>
          <c:smooth val="0"/>
          <c:extLst>
            <c:ext xmlns:c16="http://schemas.microsoft.com/office/drawing/2014/chart" uri="{C3380CC4-5D6E-409C-BE32-E72D297353CC}">
              <c16:uniqueId val="{00000008-70E5-4903-997B-71571060912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3073</c:v>
                </c:pt>
                <c:pt idx="5">
                  <c:v>2975</c:v>
                </c:pt>
                <c:pt idx="8">
                  <c:v>2897</c:v>
                </c:pt>
                <c:pt idx="11">
                  <c:v>2846</c:v>
                </c:pt>
                <c:pt idx="14">
                  <c:v>2555</c:v>
                </c:pt>
              </c:numCache>
            </c:numRef>
          </c:val>
          <c:extLst>
            <c:ext xmlns:c16="http://schemas.microsoft.com/office/drawing/2014/chart" uri="{C3380CC4-5D6E-409C-BE32-E72D297353CC}">
              <c16:uniqueId val="{00000000-ABAF-4316-B378-EE1CBEA47D5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20</c:v>
                </c:pt>
                <c:pt idx="11">
                  <c:v>29</c:v>
                </c:pt>
                <c:pt idx="14">
                  <c:v>27</c:v>
                </c:pt>
              </c:numCache>
            </c:numRef>
          </c:val>
          <c:extLst>
            <c:ext xmlns:c16="http://schemas.microsoft.com/office/drawing/2014/chart" uri="{C3380CC4-5D6E-409C-BE32-E72D297353CC}">
              <c16:uniqueId val="{00000001-ABAF-4316-B378-EE1CBEA47D5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3105</c:v>
                </c:pt>
                <c:pt idx="5">
                  <c:v>3061</c:v>
                </c:pt>
                <c:pt idx="8">
                  <c:v>3152</c:v>
                </c:pt>
                <c:pt idx="11">
                  <c:v>3265</c:v>
                </c:pt>
                <c:pt idx="14">
                  <c:v>3313</c:v>
                </c:pt>
              </c:numCache>
            </c:numRef>
          </c:val>
          <c:extLst>
            <c:ext xmlns:c16="http://schemas.microsoft.com/office/drawing/2014/chart" uri="{C3380CC4-5D6E-409C-BE32-E72D297353CC}">
              <c16:uniqueId val="{00000002-ABAF-4316-B378-EE1CBEA47D5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BAF-4316-B378-EE1CBEA47D5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BAF-4316-B378-EE1CBEA47D5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BAF-4316-B378-EE1CBEA47D5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406</c:v>
                </c:pt>
                <c:pt idx="3">
                  <c:v>342</c:v>
                </c:pt>
                <c:pt idx="6">
                  <c:v>325</c:v>
                </c:pt>
                <c:pt idx="9">
                  <c:v>320</c:v>
                </c:pt>
                <c:pt idx="12">
                  <c:v>342</c:v>
                </c:pt>
              </c:numCache>
            </c:numRef>
          </c:val>
          <c:extLst>
            <c:ext xmlns:c16="http://schemas.microsoft.com/office/drawing/2014/chart" uri="{C3380CC4-5D6E-409C-BE32-E72D297353CC}">
              <c16:uniqueId val="{00000006-ABAF-4316-B378-EE1CBEA47D5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6</c:v>
                </c:pt>
                <c:pt idx="3">
                  <c:v>5</c:v>
                </c:pt>
                <c:pt idx="6">
                  <c:v>5</c:v>
                </c:pt>
                <c:pt idx="9">
                  <c:v>7</c:v>
                </c:pt>
                <c:pt idx="12">
                  <c:v>6</c:v>
                </c:pt>
              </c:numCache>
            </c:numRef>
          </c:val>
          <c:extLst>
            <c:ext xmlns:c16="http://schemas.microsoft.com/office/drawing/2014/chart" uri="{C3380CC4-5D6E-409C-BE32-E72D297353CC}">
              <c16:uniqueId val="{00000007-ABAF-4316-B378-EE1CBEA47D5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750</c:v>
                </c:pt>
                <c:pt idx="3">
                  <c:v>768</c:v>
                </c:pt>
                <c:pt idx="6">
                  <c:v>787</c:v>
                </c:pt>
                <c:pt idx="9">
                  <c:v>815</c:v>
                </c:pt>
                <c:pt idx="12">
                  <c:v>794</c:v>
                </c:pt>
              </c:numCache>
            </c:numRef>
          </c:val>
          <c:extLst>
            <c:ext xmlns:c16="http://schemas.microsoft.com/office/drawing/2014/chart" uri="{C3380CC4-5D6E-409C-BE32-E72D297353CC}">
              <c16:uniqueId val="{00000008-ABAF-4316-B378-EE1CBEA47D5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BAF-4316-B378-EE1CBEA47D5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2824</c:v>
                </c:pt>
                <c:pt idx="3">
                  <c:v>2708</c:v>
                </c:pt>
                <c:pt idx="6">
                  <c:v>2672</c:v>
                </c:pt>
                <c:pt idx="9">
                  <c:v>2572</c:v>
                </c:pt>
                <c:pt idx="12">
                  <c:v>2413</c:v>
                </c:pt>
              </c:numCache>
            </c:numRef>
          </c:val>
          <c:extLst>
            <c:ext xmlns:c16="http://schemas.microsoft.com/office/drawing/2014/chart" uri="{C3380CC4-5D6E-409C-BE32-E72D297353CC}">
              <c16:uniqueId val="{0000000A-ABAF-4316-B378-EE1CBEA47D5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BAF-4316-B378-EE1CBEA47D5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1244</c:v>
                </c:pt>
                <c:pt idx="1">
                  <c:v>1342</c:v>
                </c:pt>
                <c:pt idx="2">
                  <c:v>1363</c:v>
                </c:pt>
              </c:numCache>
            </c:numRef>
          </c:val>
          <c:extLst>
            <c:ext xmlns:c16="http://schemas.microsoft.com/office/drawing/2014/chart" uri="{C3380CC4-5D6E-409C-BE32-E72D297353CC}">
              <c16:uniqueId val="{00000000-B277-405F-AF52-1BC70710899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323</c:v>
                </c:pt>
                <c:pt idx="1">
                  <c:v>323</c:v>
                </c:pt>
                <c:pt idx="2">
                  <c:v>323</c:v>
                </c:pt>
              </c:numCache>
            </c:numRef>
          </c:val>
          <c:extLst>
            <c:ext xmlns:c16="http://schemas.microsoft.com/office/drawing/2014/chart" uri="{C3380CC4-5D6E-409C-BE32-E72D297353CC}">
              <c16:uniqueId val="{00000001-B277-405F-AF52-1BC70710899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1423</c:v>
                </c:pt>
                <c:pt idx="1">
                  <c:v>1438</c:v>
                </c:pt>
                <c:pt idx="2">
                  <c:v>1465</c:v>
                </c:pt>
              </c:numCache>
            </c:numRef>
          </c:val>
          <c:extLst>
            <c:ext xmlns:c16="http://schemas.microsoft.com/office/drawing/2014/chart" uri="{C3380CC4-5D6E-409C-BE32-E72D297353CC}">
              <c16:uniqueId val="{00000002-B277-405F-AF52-1BC70710899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元利償還金の増について、緊急防災・減債事業（</a:t>
          </a:r>
          <a:r>
            <a:rPr kumimoji="1" lang="ja-JP" altLang="en-US" sz="1100">
              <a:solidFill>
                <a:schemeClr val="dk1"/>
              </a:solidFill>
              <a:effectLst/>
              <a:latin typeface="+mn-lt"/>
              <a:ea typeface="+mn-ea"/>
              <a:cs typeface="+mn-cs"/>
            </a:rPr>
            <a:t>Ｒ２</a:t>
          </a:r>
          <a:r>
            <a:rPr kumimoji="1" lang="ja-JP" altLang="ja-JP" sz="1100">
              <a:solidFill>
                <a:schemeClr val="dk1"/>
              </a:solidFill>
              <a:effectLst/>
              <a:latin typeface="+mn-lt"/>
              <a:ea typeface="+mn-ea"/>
              <a:cs typeface="+mn-cs"/>
            </a:rPr>
            <a:t>）、過疎対策事業（</a:t>
          </a:r>
          <a:r>
            <a:rPr kumimoji="1" lang="ja-JP" altLang="en-US" sz="1100">
              <a:solidFill>
                <a:schemeClr val="dk1"/>
              </a:solidFill>
              <a:effectLst/>
              <a:latin typeface="+mn-lt"/>
              <a:ea typeface="+mn-ea"/>
              <a:cs typeface="+mn-cs"/>
            </a:rPr>
            <a:t>Ｈ３０</a:t>
          </a:r>
          <a:r>
            <a:rPr kumimoji="1" lang="ja-JP" altLang="ja-JP" sz="1100">
              <a:solidFill>
                <a:schemeClr val="dk1"/>
              </a:solidFill>
              <a:effectLst/>
              <a:latin typeface="+mn-lt"/>
              <a:ea typeface="+mn-ea"/>
              <a:cs typeface="+mn-cs"/>
            </a:rPr>
            <a:t>）、臨時財政対策債（</a:t>
          </a:r>
          <a:r>
            <a:rPr kumimoji="1" lang="ja-JP" altLang="en-US" sz="1100">
              <a:solidFill>
                <a:schemeClr val="dk1"/>
              </a:solidFill>
              <a:effectLst/>
              <a:latin typeface="+mn-lt"/>
              <a:ea typeface="+mn-ea"/>
              <a:cs typeface="+mn-cs"/>
            </a:rPr>
            <a:t>Ｒ２</a:t>
          </a:r>
          <a:r>
            <a:rPr kumimoji="1" lang="ja-JP" altLang="ja-JP" sz="1100">
              <a:solidFill>
                <a:schemeClr val="dk1"/>
              </a:solidFill>
              <a:effectLst/>
              <a:latin typeface="+mn-lt"/>
              <a:ea typeface="+mn-ea"/>
              <a:cs typeface="+mn-cs"/>
            </a:rPr>
            <a:t>）、災害復旧事業（</a:t>
          </a:r>
          <a:r>
            <a:rPr kumimoji="1" lang="ja-JP" altLang="en-US" sz="1100">
              <a:solidFill>
                <a:schemeClr val="dk1"/>
              </a:solidFill>
              <a:effectLst/>
              <a:latin typeface="+mn-lt"/>
              <a:ea typeface="+mn-ea"/>
              <a:cs typeface="+mn-cs"/>
            </a:rPr>
            <a:t>Ｒ１</a:t>
          </a:r>
          <a:r>
            <a:rPr kumimoji="1" lang="ja-JP" altLang="ja-JP" sz="1100">
              <a:solidFill>
                <a:schemeClr val="dk1"/>
              </a:solidFill>
              <a:effectLst/>
              <a:latin typeface="+mn-lt"/>
              <a:ea typeface="+mn-ea"/>
              <a:cs typeface="+mn-cs"/>
            </a:rPr>
            <a:t>）の元金償還が開始したため増加している。今後は利率の高い地方債の繰上償還や交付税措置のある地方債の発行など、改善に努める。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満期一括償還地方債を利用していない。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地方債残高については、臨時財政対策債の繰上償還を行ったことにより減少している。新規の起債については、辺地対策事業債や過疎対策事業債など交付税算入率の高い起債の借入を主としている。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公営企業債等繰入見込額については、下水道事業債の償還終了により減少している。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福島県金山町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年度末の基金残高は、約３</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億円となっており、前年度から約１億円の増加となった。</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a:t>
          </a:r>
          <a:r>
            <a:rPr kumimoji="1" lang="ja-JP" altLang="en-US" sz="1100">
              <a:solidFill>
                <a:schemeClr val="dk1"/>
              </a:solidFill>
              <a:effectLst/>
              <a:latin typeface="+mn-lt"/>
              <a:ea typeface="+mn-ea"/>
              <a:cs typeface="+mn-cs"/>
            </a:rPr>
            <a:t>で約２１</a:t>
          </a:r>
          <a:r>
            <a:rPr kumimoji="1" lang="ja-JP" altLang="ja-JP" sz="1100">
              <a:solidFill>
                <a:schemeClr val="dk1"/>
              </a:solidFill>
              <a:effectLst/>
              <a:latin typeface="+mn-lt"/>
              <a:ea typeface="+mn-ea"/>
              <a:cs typeface="+mn-cs"/>
            </a:rPr>
            <a:t>百万円、公共施設整備基金で</a:t>
          </a:r>
          <a:r>
            <a:rPr kumimoji="1" lang="ja-JP" altLang="en-US" sz="1100">
              <a:solidFill>
                <a:schemeClr val="dk1"/>
              </a:solidFill>
              <a:effectLst/>
              <a:latin typeface="+mn-lt"/>
              <a:ea typeface="+mn-ea"/>
              <a:cs typeface="+mn-cs"/>
            </a:rPr>
            <a:t>約２５</a:t>
          </a:r>
          <a:r>
            <a:rPr kumimoji="1" lang="ja-JP" altLang="ja-JP" sz="1100">
              <a:solidFill>
                <a:schemeClr val="dk1"/>
              </a:solidFill>
              <a:effectLst/>
              <a:latin typeface="+mn-lt"/>
              <a:ea typeface="+mn-ea"/>
              <a:cs typeface="+mn-cs"/>
            </a:rPr>
            <a:t>百万円の積立が増加したことが主な要因である。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全体として取崩しが増額となった。今後は公共施設の老朽化等により基金からの取崩しを行いながら財政運営を行うことになると思われる。これまで以上に歳入確保に努める一方で、歳出の抑制に努め今後も健全な運営を進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公共施設整備基金（町の公共施設の維持及び修繕の財源として積み立てる基金）</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少子化対策推進基金（町少子化対策推進条例の対策を継続的に実施するための経費に充てるための基金）</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災害対策基金（災害に強く安全で住みやすい町づくりを推進し、災害発生時に対策を行うための経費に充てるための基金）</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地域福祉基金（福祉の向上のための経費に充てるための基金）</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農林水産業振興基金（農林水産業の振興を図るための事業資金に充てるための基金）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公共施設整備基金が約</a:t>
          </a:r>
          <a:r>
            <a:rPr kumimoji="1" lang="ja-JP" altLang="en-US" sz="1100">
              <a:solidFill>
                <a:schemeClr val="dk1"/>
              </a:solidFill>
              <a:effectLst/>
              <a:latin typeface="+mn-lt"/>
              <a:ea typeface="+mn-ea"/>
              <a:cs typeface="+mn-cs"/>
            </a:rPr>
            <a:t>２５</a:t>
          </a:r>
          <a:r>
            <a:rPr kumimoji="1" lang="ja-JP" altLang="ja-JP" sz="1100">
              <a:solidFill>
                <a:schemeClr val="dk1"/>
              </a:solidFill>
              <a:effectLst/>
              <a:latin typeface="+mn-lt"/>
              <a:ea typeface="+mn-ea"/>
              <a:cs typeface="+mn-cs"/>
            </a:rPr>
            <a:t>百万円、ふるさと納税基金が約</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百万円、の増加となった。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公共施設整備基金については</a:t>
          </a:r>
          <a:r>
            <a:rPr kumimoji="1" lang="ja-JP" altLang="en-US" sz="1100">
              <a:solidFill>
                <a:schemeClr val="dk1"/>
              </a:solidFill>
              <a:effectLst/>
              <a:latin typeface="+mn-lt"/>
              <a:ea typeface="+mn-ea"/>
              <a:cs typeface="+mn-cs"/>
            </a:rPr>
            <a:t>約６２百万円積立て、約３７百万円取り崩している。</a:t>
          </a:r>
          <a:r>
            <a:rPr kumimoji="1" lang="ja-JP" altLang="ja-JP" sz="1100">
              <a:solidFill>
                <a:schemeClr val="dk1"/>
              </a:solidFill>
              <a:effectLst/>
              <a:latin typeface="+mn-lt"/>
              <a:ea typeface="+mn-ea"/>
              <a:cs typeface="+mn-cs"/>
            </a:rPr>
            <a:t>その他の基金については大きな増減はなく、発生した利子の積立てのみとなっている。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公共施設の老朽化が進み施設の維持修繕が今後も増える見込みとなったおり、公共施設整備基金からの繰入が今後も増えると思われるため、公共施設管理計画に基づいた計画的</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な事業の執行を行うなど対策をしていきたい。また、少子化対策基金についても、今後も継続して取崩しを行うため、計画的な基金の積立を行う。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年度末残高は、約１</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億円となっており、前年度から約</a:t>
          </a:r>
          <a:r>
            <a:rPr kumimoji="1" lang="ja-JP" altLang="en-US" sz="1100">
              <a:solidFill>
                <a:schemeClr val="dk1"/>
              </a:solidFill>
              <a:effectLst/>
              <a:latin typeface="+mn-lt"/>
              <a:ea typeface="+mn-ea"/>
              <a:cs typeface="+mn-cs"/>
            </a:rPr>
            <a:t>２１</a:t>
          </a:r>
          <a:r>
            <a:rPr kumimoji="1" lang="ja-JP" altLang="ja-JP" sz="1100">
              <a:solidFill>
                <a:schemeClr val="dk1"/>
              </a:solidFill>
              <a:effectLst/>
              <a:latin typeface="+mn-lt"/>
              <a:ea typeface="+mn-ea"/>
              <a:cs typeface="+mn-cs"/>
            </a:rPr>
            <a:t>百万円の増加となった。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町税収入の増加や地方交付税の増加、歳計剰余金が令和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年度に取崩した額を上回ったことが要因である。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財政調整基金からの繰入を行いながら、財政運営を行うことになると思われるが、今後も歳入の確保に努め、住民サービスの影響のない範囲で歳出の抑制を図る。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年度末残高は、約３億で増減なしとなった。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近年は同額で推移し取崩しは平成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年以降行っていない。今後も町債の抑制や利子の高い地方債を優先的に繰上償還を行い、将来的な負担を抑えるなどの財政運営に努める。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1,801
1,791
293.92
3,648,250
3,433,726
212,220
2,198,905
2,412,532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並みの数値となっている。人口減少や高齢化が進む本町においては、町税等の増収に期待するのは難しいが、今後も滞納額の圧縮等によるさらなる徴収率強化による財源確保を図る。また、事業内容を見直すなど歳入規模に合わせた歳出の削減により、財政の健全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34705"/>
          <a:ext cx="0" cy="16431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7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3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27215</xdr:rowOff>
    </xdr:from>
    <xdr:to>
      <xdr:col>23</xdr:col>
      <xdr:colOff>133350</xdr:colOff>
      <xdr:row>44</xdr:row>
      <xdr:rowOff>27215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71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142922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15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27215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74282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618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27215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90412</xdr:rowOff>
    </xdr:from>
    <xdr:to>
      <xdr:col>15</xdr:col>
      <xdr:colOff>133350</xdr:colOff>
      <xdr:row>44</xdr:row>
      <xdr:rowOff>20562</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6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30739</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3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38705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57101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101902</xdr:rowOff>
    </xdr:from>
    <xdr:to>
      <xdr:col>11</xdr:col>
      <xdr:colOff>82550</xdr:colOff>
      <xdr:row>44</xdr:row>
      <xdr:rowOff>32052</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47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42229</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4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90412</xdr:rowOff>
    </xdr:from>
    <xdr:to>
      <xdr:col>7</xdr:col>
      <xdr:colOff>31750</xdr:colOff>
      <xdr:row>44</xdr:row>
      <xdr:rowOff>20562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46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30739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3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164392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159355</xdr:rowOff>
    </xdr:from>
    <xdr:to>
      <xdr:col>7</xdr:col>
      <xdr:colOff>31750</xdr:colOff>
      <xdr:row>44</xdr:row>
      <xdr:rowOff>89505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74282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1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昨年度から</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８０</a:t>
          </a:r>
          <a:r>
            <a:rPr kumimoji="1" lang="ja-JP" altLang="ja-JP" sz="1100">
              <a:solidFill>
                <a:schemeClr val="dk1"/>
              </a:solidFill>
              <a:effectLst/>
              <a:latin typeface="+mn-lt"/>
              <a:ea typeface="+mn-ea"/>
              <a:cs typeface="+mn-cs"/>
            </a:rPr>
            <a:t>．８％となった。これは、</a:t>
          </a:r>
          <a:r>
            <a:rPr kumimoji="1" lang="ja-JP" altLang="en-US" sz="1100">
              <a:solidFill>
                <a:schemeClr val="dk1"/>
              </a:solidFill>
              <a:effectLst/>
              <a:latin typeface="+mn-lt"/>
              <a:ea typeface="+mn-ea"/>
              <a:cs typeface="+mn-cs"/>
            </a:rPr>
            <a:t>人件費、扶助費、公債費の増により経常経費が増加したためである。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9685"/>
          <a:ext cx="0" cy="12692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2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4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2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109474</xdr:rowOff>
    </xdr:from>
    <xdr:to>
      <xdr:col>23</xdr:col>
      <xdr:colOff>133350</xdr:colOff>
      <xdr:row>64</xdr:row>
      <xdr:rowOff>82804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10824"/>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54754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275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109474</xdr:rowOff>
    </xdr:from>
    <xdr:to>
      <xdr:col>19</xdr:col>
      <xdr:colOff>133350</xdr:colOff>
      <xdr:row>64</xdr:row>
      <xdr:rowOff>97282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910824"/>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91838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064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97282</xdr:rowOff>
    </xdr:from>
    <xdr:to>
      <xdr:col>15</xdr:col>
      <xdr:colOff>82550</xdr:colOff>
      <xdr:row>64</xdr:row>
      <xdr:rowOff>126238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07008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92329</xdr:rowOff>
    </xdr:from>
    <xdr:to>
      <xdr:col>15</xdr:col>
      <xdr:colOff>133350</xdr:colOff>
      <xdr:row>65</xdr:row>
      <xdr:rowOff>22479</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06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7256</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151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126238</xdr:rowOff>
    </xdr:from>
    <xdr:to>
      <xdr:col>11</xdr:col>
      <xdr:colOff>31750</xdr:colOff>
      <xdr:row>64</xdr:row>
      <xdr:rowOff>169672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09903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116459</xdr:rowOff>
    </xdr:from>
    <xdr:to>
      <xdr:col>11</xdr:col>
      <xdr:colOff>82550</xdr:colOff>
      <xdr:row>65</xdr:row>
      <xdr:rowOff>46609</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089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31386</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7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92329</xdr:rowOff>
    </xdr:from>
    <xdr:to>
      <xdr:col>7</xdr:col>
      <xdr:colOff>31750</xdr:colOff>
      <xdr:row>65</xdr:row>
      <xdr:rowOff>22479</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06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32656</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834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32004</xdr:rowOff>
    </xdr:from>
    <xdr:to>
      <xdr:col>23</xdr:col>
      <xdr:colOff>184150</xdr:colOff>
      <xdr:row>64</xdr:row>
      <xdr:rowOff>133604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00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48531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4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58674</xdr:rowOff>
    </xdr:from>
    <xdr:to>
      <xdr:col>19</xdr:col>
      <xdr:colOff>184150</xdr:colOff>
      <xdr:row>63</xdr:row>
      <xdr:rowOff>160274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170451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628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46482</xdr:rowOff>
    </xdr:from>
    <xdr:to>
      <xdr:col>15</xdr:col>
      <xdr:colOff>133350</xdr:colOff>
      <xdr:row>64</xdr:row>
      <xdr:rowOff>148082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158259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78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75438</xdr:rowOff>
    </xdr:from>
    <xdr:to>
      <xdr:col>11</xdr:col>
      <xdr:colOff>82550</xdr:colOff>
      <xdr:row>65</xdr:row>
      <xdr:rowOff>5588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15765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81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118872</xdr:rowOff>
    </xdr:from>
    <xdr:to>
      <xdr:col>7</xdr:col>
      <xdr:colOff>31750</xdr:colOff>
      <xdr:row>65</xdr:row>
      <xdr:rowOff>49022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0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33799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17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[726,544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の中でも高い数値となっているのは、特に維持補修費について施設の老朽化が進み、大規模な維持補修が必要となっている施設が多くなってきているのが要因となっている。そのような維持補修がある年に集中しないよう、計画的に行う必要がある。</a:t>
          </a:r>
          <a:endParaRPr lang="ja-JP" altLang="ja-JP" sz="1400">
            <a:effectLst/>
          </a:endParaRPr>
        </a:p>
        <a:p>
          <a:r>
            <a:rPr kumimoji="1" lang="ja-JP" altLang="ja-JP" sz="1100">
              <a:solidFill>
                <a:schemeClr val="dk1"/>
              </a:solidFill>
              <a:effectLst/>
              <a:latin typeface="+mn-lt"/>
              <a:ea typeface="+mn-ea"/>
              <a:cs typeface="+mn-cs"/>
            </a:rPr>
            <a:t>　人件費については、今後も人員管理計画に基づいた計画的な採用を行い抑制に努め、物件費についても、住民サービスが低下しない程度の抑制に努める。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001263"/>
          <a:ext cx="0" cy="13569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30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5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74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00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152045</xdr:rowOff>
    </xdr:from>
    <xdr:to>
      <xdr:col>23</xdr:col>
      <xdr:colOff>133350</xdr:colOff>
      <xdr:row>83</xdr:row>
      <xdr:rowOff>1380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10945"/>
          <a:ext cx="838200" cy="20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943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119711</xdr:rowOff>
    </xdr:from>
    <xdr:to>
      <xdr:col>19</xdr:col>
      <xdr:colOff>133350</xdr:colOff>
      <xdr:row>82</xdr:row>
      <xdr:rowOff>152045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78611"/>
          <a:ext cx="889000" cy="32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8430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83849</xdr:rowOff>
    </xdr:from>
    <xdr:to>
      <xdr:col>15</xdr:col>
      <xdr:colOff>82550</xdr:colOff>
      <xdr:row>82</xdr:row>
      <xdr:rowOff>119711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42749"/>
          <a:ext cx="889000" cy="3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144997</xdr:rowOff>
    </xdr:from>
    <xdr:to>
      <xdr:col>15</xdr:col>
      <xdr:colOff>133350</xdr:colOff>
      <xdr:row>82</xdr:row>
      <xdr:rowOff>75147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32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85324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80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83849</xdr:rowOff>
    </xdr:from>
    <xdr:to>
      <xdr:col>11</xdr:col>
      <xdr:colOff>31750</xdr:colOff>
      <xdr:row>82</xdr:row>
      <xdr:rowOff>84638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142749"/>
          <a:ext cx="889000" cy="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120822</xdr:rowOff>
    </xdr:from>
    <xdr:to>
      <xdr:col>11</xdr:col>
      <xdr:colOff>82550</xdr:colOff>
      <xdr:row>82</xdr:row>
      <xdr:rowOff>50972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61149</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120521</xdr:rowOff>
    </xdr:from>
    <xdr:to>
      <xdr:col>7</xdr:col>
      <xdr:colOff>31750</xdr:colOff>
      <xdr:row>82</xdr:row>
      <xdr:rowOff>50671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0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60848</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76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122030</xdr:rowOff>
    </xdr:from>
    <xdr:to>
      <xdr:col>23</xdr:col>
      <xdr:colOff>184150</xdr:colOff>
      <xdr:row>83</xdr:row>
      <xdr:rowOff>52180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8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94107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5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101245</xdr:rowOff>
    </xdr:from>
    <xdr:to>
      <xdr:col>19</xdr:col>
      <xdr:colOff>184150</xdr:colOff>
      <xdr:row>83</xdr:row>
      <xdr:rowOff>31395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16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16172</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246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68911</xdr:rowOff>
    </xdr:from>
    <xdr:to>
      <xdr:col>15</xdr:col>
      <xdr:colOff>133350</xdr:colOff>
      <xdr:row>82</xdr:row>
      <xdr:rowOff>170511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2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155288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21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33049</xdr:rowOff>
    </xdr:from>
    <xdr:to>
      <xdr:col>11</xdr:col>
      <xdr:colOff>82550</xdr:colOff>
      <xdr:row>82</xdr:row>
      <xdr:rowOff>134649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9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119426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178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33838</xdr:rowOff>
    </xdr:from>
    <xdr:to>
      <xdr:col>7</xdr:col>
      <xdr:colOff>31750</xdr:colOff>
      <xdr:row>82</xdr:row>
      <xdr:rowOff>135438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9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120215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79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前年度並み</a:t>
          </a:r>
          <a:r>
            <a:rPr kumimoji="1" lang="ja-JP" altLang="ja-JP" sz="1100">
              <a:solidFill>
                <a:schemeClr val="dk1"/>
              </a:solidFill>
              <a:effectLst/>
              <a:latin typeface="+mn-lt"/>
              <a:ea typeface="+mn-ea"/>
              <a:cs typeface="+mn-cs"/>
            </a:rPr>
            <a:t>の数値となっている。職員給与については、県人事委員会勧告に基づく適正な給与の実施を行っており、今後も定員管理計画に基づき徹底した人事管理と人件費の抑制に努める。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01750"/>
          <a:ext cx="0" cy="1504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7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50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4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0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80434</xdr:rowOff>
    </xdr:from>
    <xdr:to>
      <xdr:col>81</xdr:col>
      <xdr:colOff>44450</xdr:colOff>
      <xdr:row>88</xdr:row>
      <xdr:rowOff>160866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5168034"/>
          <a:ext cx="8382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76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160866</xdr:rowOff>
    </xdr:from>
    <xdr:to>
      <xdr:col>77</xdr:col>
      <xdr:colOff>44450</xdr:colOff>
      <xdr:row>88</xdr:row>
      <xdr:rowOff>160866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2484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9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119820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93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160866</xdr:rowOff>
    </xdr:from>
    <xdr:to>
      <xdr:col>72</xdr:col>
      <xdr:colOff>203200</xdr:colOff>
      <xdr:row>89</xdr:row>
      <xdr:rowOff>21589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5248466"/>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72389</xdr:rowOff>
    </xdr:from>
    <xdr:to>
      <xdr:col>73</xdr:col>
      <xdr:colOff>44450</xdr:colOff>
      <xdr:row>88</xdr:row>
      <xdr:rowOff>2539</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12716</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112607</xdr:rowOff>
    </xdr:from>
    <xdr:to>
      <xdr:col>68</xdr:col>
      <xdr:colOff>152400</xdr:colOff>
      <xdr:row>89</xdr:row>
      <xdr:rowOff>21589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200207"/>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48261</xdr:rowOff>
    </xdr:from>
    <xdr:to>
      <xdr:col>68</xdr:col>
      <xdr:colOff>203200</xdr:colOff>
      <xdr:row>87</xdr:row>
      <xdr:rowOff>149861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6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160038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3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5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151993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2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29634</xdr:rowOff>
    </xdr:from>
    <xdr:to>
      <xdr:col>81</xdr:col>
      <xdr:colOff>95250</xdr:colOff>
      <xdr:row>88</xdr:row>
      <xdr:rowOff>131234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1711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089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110066</xdr:rowOff>
    </xdr:from>
    <xdr:to>
      <xdr:col>77</xdr:col>
      <xdr:colOff>95250</xdr:colOff>
      <xdr:row>89</xdr:row>
      <xdr:rowOff>40216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24993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284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110066</xdr:rowOff>
    </xdr:from>
    <xdr:to>
      <xdr:col>73</xdr:col>
      <xdr:colOff>44450</xdr:colOff>
      <xdr:row>89</xdr:row>
      <xdr:rowOff>40216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24993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142239</xdr:rowOff>
    </xdr:from>
    <xdr:to>
      <xdr:col>68</xdr:col>
      <xdr:colOff>203200</xdr:colOff>
      <xdr:row>89</xdr:row>
      <xdr:rowOff>72389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57166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31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61807</xdr:rowOff>
    </xdr:from>
    <xdr:to>
      <xdr:col>64</xdr:col>
      <xdr:colOff>152400</xdr:colOff>
      <xdr:row>88</xdr:row>
      <xdr:rowOff>163407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1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148184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23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昨年と比較すると</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人の増で、類似団体の中でも高い数値となっている。これは、退職職員より新規採用職員が多かったためである。今後、住民サービスが低下しない範囲の最小限の職員数で、事務分掌の見直しなどを行い最大の効果が発揮できるような体制を整えることが重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105418"/>
          <a:ext cx="0" cy="14811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558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586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984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10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139750</xdr:rowOff>
    </xdr:from>
    <xdr:to>
      <xdr:col>81</xdr:col>
      <xdr:colOff>44450</xdr:colOff>
      <xdr:row>60</xdr:row>
      <xdr:rowOff>165220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179800" y="10426750"/>
          <a:ext cx="838200" cy="2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5471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121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27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128489</xdr:rowOff>
    </xdr:from>
    <xdr:to>
      <xdr:col>77</xdr:col>
      <xdr:colOff>44450</xdr:colOff>
      <xdr:row>60</xdr:row>
      <xdr:rowOff>139750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290800" y="10415489"/>
          <a:ext cx="889000" cy="1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262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87316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10031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119641</xdr:rowOff>
    </xdr:from>
    <xdr:to>
      <xdr:col>72</xdr:col>
      <xdr:colOff>203200</xdr:colOff>
      <xdr:row>60</xdr:row>
      <xdr:rowOff>128489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4401800" y="10406641"/>
          <a:ext cx="889000" cy="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95511</xdr:rowOff>
    </xdr:from>
    <xdr:to>
      <xdr:col>73</xdr:col>
      <xdr:colOff>44450</xdr:colOff>
      <xdr:row>60</xdr:row>
      <xdr:rowOff>25661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21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35838</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997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84786</xdr:rowOff>
    </xdr:from>
    <xdr:to>
      <xdr:col>68</xdr:col>
      <xdr:colOff>152400</xdr:colOff>
      <xdr:row>60</xdr:row>
      <xdr:rowOff>119641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512800" y="10371786"/>
          <a:ext cx="889000" cy="3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87065</xdr:rowOff>
    </xdr:from>
    <xdr:to>
      <xdr:col>68</xdr:col>
      <xdr:colOff>203200</xdr:colOff>
      <xdr:row>60</xdr:row>
      <xdr:rowOff>17215</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20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27392</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997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82776</xdr:rowOff>
    </xdr:from>
    <xdr:to>
      <xdr:col>64</xdr:col>
      <xdr:colOff>152400</xdr:colOff>
      <xdr:row>60</xdr:row>
      <xdr:rowOff>12926</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23103</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9967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114420</xdr:rowOff>
    </xdr:from>
    <xdr:to>
      <xdr:col>81</xdr:col>
      <xdr:colOff>95250</xdr:colOff>
      <xdr:row>61</xdr:row>
      <xdr:rowOff>44570</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040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86497</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037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88950</xdr:rowOff>
    </xdr:from>
    <xdr:to>
      <xdr:col>77</xdr:col>
      <xdr:colOff>95250</xdr:colOff>
      <xdr:row>61</xdr:row>
      <xdr:rowOff>19100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037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3877</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10462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77689</xdr:rowOff>
    </xdr:from>
    <xdr:to>
      <xdr:col>73</xdr:col>
      <xdr:colOff>44450</xdr:colOff>
      <xdr:row>61</xdr:row>
      <xdr:rowOff>7839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036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164066</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10451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68841</xdr:rowOff>
    </xdr:from>
    <xdr:to>
      <xdr:col>68</xdr:col>
      <xdr:colOff>203200</xdr:colOff>
      <xdr:row>60</xdr:row>
      <xdr:rowOff>170441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035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155218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10442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33986</xdr:rowOff>
    </xdr:from>
    <xdr:to>
      <xdr:col>64</xdr:col>
      <xdr:colOff>152400</xdr:colOff>
      <xdr:row>60</xdr:row>
      <xdr:rowOff>135586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032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120363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10407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前年度並み</a:t>
          </a:r>
          <a:r>
            <a:rPr kumimoji="1" lang="ja-JP" altLang="ja-JP" sz="1100">
              <a:solidFill>
                <a:schemeClr val="dk1"/>
              </a:solidFill>
              <a:effectLst/>
              <a:latin typeface="+mn-lt"/>
              <a:ea typeface="+mn-ea"/>
              <a:cs typeface="+mn-cs"/>
            </a:rPr>
            <a:t>の４．</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となった。重点事業（ハード）など実質公債費率の増加要因となるため、注意していく必要がある。類似団体よりも下回っているが、楽観視することなく今後さらに健全化するよう努めていきたい。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405880"/>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78740</xdr:rowOff>
    </xdr:from>
    <xdr:to>
      <xdr:col>81</xdr:col>
      <xdr:colOff>44450</xdr:colOff>
      <xdr:row>40</xdr:row>
      <xdr:rowOff>86783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693674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78740</xdr:rowOff>
    </xdr:from>
    <xdr:to>
      <xdr:col>77</xdr:col>
      <xdr:colOff>44450</xdr:colOff>
      <xdr:row>40</xdr:row>
      <xdr:rowOff>78740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69367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14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78740</xdr:rowOff>
    </xdr:from>
    <xdr:to>
      <xdr:col>72</xdr:col>
      <xdr:colOff>203200</xdr:colOff>
      <xdr:row>40</xdr:row>
      <xdr:rowOff>86783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693674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86783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691261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140546</xdr:rowOff>
    </xdr:from>
    <xdr:to>
      <xdr:col>68</xdr:col>
      <xdr:colOff>203200</xdr:colOff>
      <xdr:row>41</xdr:row>
      <xdr:rowOff>70696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55473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100330</xdr:rowOff>
    </xdr:from>
    <xdr:to>
      <xdr:col>64</xdr:col>
      <xdr:colOff>152400</xdr:colOff>
      <xdr:row>41</xdr:row>
      <xdr:rowOff>30480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15257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04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52510</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27940</xdr:rowOff>
    </xdr:from>
    <xdr:to>
      <xdr:col>77</xdr:col>
      <xdr:colOff>95250</xdr:colOff>
      <xdr:row>40</xdr:row>
      <xdr:rowOff>129540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139717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27940</xdr:rowOff>
    </xdr:from>
    <xdr:to>
      <xdr:col>73</xdr:col>
      <xdr:colOff>44450</xdr:colOff>
      <xdr:row>40</xdr:row>
      <xdr:rowOff>129540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139717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35983</xdr:rowOff>
    </xdr:from>
    <xdr:to>
      <xdr:col>68</xdr:col>
      <xdr:colOff>203200</xdr:colOff>
      <xdr:row>40</xdr:row>
      <xdr:rowOff>137583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将来負担額よりも充当可能財源が大きいため比率はなかった。今後も標準財政規模の減少や重点事業による起債の発行などに留意する必要がある</a:t>
          </a:r>
          <a:r>
            <a:rPr kumimoji="1" lang="ja-JP" altLang="en-US"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0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35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1,801
1,791
293.92
3,648,250
3,433,726
212,220
2,198,905
2,412,532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前年度並みの数値となった。今後も、定員管理計画に基づいた職員数を維持し、住民サービスに支障をきたさない範囲で人件費の抑制に努める。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35</xdr:row>
      <xdr:rowOff>100330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706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70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36</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70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86377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5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4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156210</xdr:rowOff>
    </xdr:from>
    <xdr:to>
      <xdr:col>15</xdr:col>
      <xdr:colOff>149225</xdr:colOff>
      <xdr:row>36</xdr:row>
      <xdr:rowOff>86360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71137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35</xdr:row>
      <xdr:rowOff>149860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468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114300</xdr:rowOff>
    </xdr:from>
    <xdr:to>
      <xdr:col>11</xdr:col>
      <xdr:colOff>60325</xdr:colOff>
      <xdr:row>36</xdr:row>
      <xdr:rowOff>44450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29227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118110</xdr:rowOff>
    </xdr:from>
    <xdr:to>
      <xdr:col>6</xdr:col>
      <xdr:colOff>171450</xdr:colOff>
      <xdr:row>36</xdr:row>
      <xdr:rowOff>48260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33037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49530</xdr:rowOff>
    </xdr:from>
    <xdr:to>
      <xdr:col>24</xdr:col>
      <xdr:colOff>76200</xdr:colOff>
      <xdr:row>35</xdr:row>
      <xdr:rowOff>151130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66057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19050</xdr:rowOff>
    </xdr:from>
    <xdr:to>
      <xdr:col>20</xdr:col>
      <xdr:colOff>38100</xdr:colOff>
      <xdr:row>35</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130827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95250</xdr:rowOff>
    </xdr:from>
    <xdr:to>
      <xdr:col>11</xdr:col>
      <xdr:colOff>60325</xdr:colOff>
      <xdr:row>36</xdr:row>
      <xdr:rowOff>25400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35577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99060</xdr:rowOff>
    </xdr:from>
    <xdr:to>
      <xdr:col>6</xdr:col>
      <xdr:colOff>171450</xdr:colOff>
      <xdr:row>36</xdr:row>
      <xdr:rowOff>29210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39387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68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前年と比較し</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％増の１</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％となった。近年保有する施設の老朽化が進み、修繕料が増加しているため、公共施設管理計画に基づき、今後は施設の必要性や計画的な修繕を実施し、数値の改善を行う必要がある。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43180</xdr:rowOff>
    </xdr:from>
    <xdr:to>
      <xdr:col>82</xdr:col>
      <xdr:colOff>107950</xdr:colOff>
      <xdr:row>15</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61493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116857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688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39370</xdr:rowOff>
    </xdr:from>
    <xdr:to>
      <xdr:col>78</xdr:col>
      <xdr:colOff>69850</xdr:colOff>
      <xdr:row>15</xdr:row>
      <xdr:rowOff>43180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782800" y="2611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13987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75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39370</xdr:rowOff>
    </xdr:from>
    <xdr:to>
      <xdr:col>73</xdr:col>
      <xdr:colOff>180975</xdr:colOff>
      <xdr:row>15</xdr:row>
      <xdr:rowOff>161290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6111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144780</xdr:rowOff>
    </xdr:from>
    <xdr:to>
      <xdr:col>74</xdr:col>
      <xdr:colOff>31750</xdr:colOff>
      <xdr:row>16</xdr:row>
      <xdr:rowOff>74930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59707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80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161290</xdr:rowOff>
    </xdr:from>
    <xdr:to>
      <xdr:col>69</xdr:col>
      <xdr:colOff>92075</xdr:colOff>
      <xdr:row>16</xdr:row>
      <xdr:rowOff>43180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004800" y="27330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45720</xdr:rowOff>
    </xdr:from>
    <xdr:to>
      <xdr:col>65</xdr:col>
      <xdr:colOff>53975</xdr:colOff>
      <xdr:row>16</xdr:row>
      <xdr:rowOff>147320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132097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114300</xdr:rowOff>
    </xdr:from>
    <xdr:to>
      <xdr:col>82</xdr:col>
      <xdr:colOff>158750</xdr:colOff>
      <xdr:row>16</xdr:row>
      <xdr:rowOff>44450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68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130827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53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163830</xdr:rowOff>
    </xdr:from>
    <xdr:to>
      <xdr:col>78</xdr:col>
      <xdr:colOff>120650</xdr:colOff>
      <xdr:row>15</xdr:row>
      <xdr:rowOff>93980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56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104157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333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160020</xdr:rowOff>
    </xdr:from>
    <xdr:to>
      <xdr:col>74</xdr:col>
      <xdr:colOff>31750</xdr:colOff>
      <xdr:row>15</xdr:row>
      <xdr:rowOff>90170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100347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3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110490</xdr:rowOff>
    </xdr:from>
    <xdr:to>
      <xdr:col>69</xdr:col>
      <xdr:colOff>142875</xdr:colOff>
      <xdr:row>16</xdr:row>
      <xdr:rowOff>40640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104157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前年度並みの数値となった。今後も歳入に見合った歳出を行い、数値の抑制に努める。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54</xdr:row>
      <xdr:rowOff>31750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2710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54</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271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31750</xdr:rowOff>
    </xdr:from>
    <xdr:to>
      <xdr:col>15</xdr:col>
      <xdr:colOff>98425</xdr:colOff>
      <xdr:row>54</xdr:row>
      <xdr:rowOff>88900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290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69850</xdr:rowOff>
    </xdr:from>
    <xdr:to>
      <xdr:col>11</xdr:col>
      <xdr:colOff>9525</xdr:colOff>
      <xdr:row>54</xdr:row>
      <xdr:rowOff>88900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328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38100</xdr:rowOff>
    </xdr:from>
    <xdr:to>
      <xdr:col>11</xdr:col>
      <xdr:colOff>60325</xdr:colOff>
      <xdr:row>56</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73677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152400</xdr:rowOff>
    </xdr:from>
    <xdr:to>
      <xdr:col>15</xdr:col>
      <xdr:colOff>149225</xdr:colOff>
      <xdr:row>54</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38100</xdr:rowOff>
    </xdr:from>
    <xdr:to>
      <xdr:col>11</xdr:col>
      <xdr:colOff>60325</xdr:colOff>
      <xdr:row>54</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149877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19050</xdr:rowOff>
    </xdr:from>
    <xdr:to>
      <xdr:col>6</xdr:col>
      <xdr:colOff>171450</xdr:colOff>
      <xdr:row>54</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130827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前年と比較し</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．１％</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の１</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％となった。要因としては、繰出金について、他会計に対する赤字補填的な繰出が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しているためである。今後、各会計の経費の圧縮を行い繰出金のさらなる縮小に努める。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62230</xdr:rowOff>
    </xdr:from>
    <xdr:to>
      <xdr:col>82</xdr:col>
      <xdr:colOff>107950</xdr:colOff>
      <xdr:row>60</xdr:row>
      <xdr:rowOff>50800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1017778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62230</xdr:rowOff>
    </xdr:from>
    <xdr:to>
      <xdr:col>78</xdr:col>
      <xdr:colOff>69850</xdr:colOff>
      <xdr:row>60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1017778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153687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8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161290</xdr:rowOff>
    </xdr:from>
    <xdr:to>
      <xdr:col>73</xdr:col>
      <xdr:colOff>180975</xdr:colOff>
      <xdr:row>60</xdr:row>
      <xdr:rowOff>127000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102768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60960</xdr:rowOff>
    </xdr:from>
    <xdr:to>
      <xdr:col>74</xdr:col>
      <xdr:colOff>31750</xdr:colOff>
      <xdr:row>58</xdr:row>
      <xdr:rowOff>162560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1000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77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161290</xdr:rowOff>
    </xdr:from>
    <xdr:to>
      <xdr:col>69</xdr:col>
      <xdr:colOff>92075</xdr:colOff>
      <xdr:row>61</xdr:row>
      <xdr:rowOff>1270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1027684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16527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68580</xdr:rowOff>
    </xdr:from>
    <xdr:to>
      <xdr:col>65</xdr:col>
      <xdr:colOff>53975</xdr:colOff>
      <xdr:row>58</xdr:row>
      <xdr:rowOff>170180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1001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8907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78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0</xdr:rowOff>
    </xdr:from>
    <xdr:to>
      <xdr:col>82</xdr:col>
      <xdr:colOff>158750</xdr:colOff>
      <xdr:row>60</xdr:row>
      <xdr:rowOff>101600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143527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11430</xdr:rowOff>
    </xdr:from>
    <xdr:to>
      <xdr:col>78</xdr:col>
      <xdr:colOff>120650</xdr:colOff>
      <xdr:row>59</xdr:row>
      <xdr:rowOff>113030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97807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21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76200</xdr:rowOff>
    </xdr:from>
    <xdr:to>
      <xdr:col>74</xdr:col>
      <xdr:colOff>31750</xdr:colOff>
      <xdr:row>61</xdr:row>
      <xdr:rowOff>6350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162577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110490</xdr:rowOff>
    </xdr:from>
    <xdr:to>
      <xdr:col>69</xdr:col>
      <xdr:colOff>142875</xdr:colOff>
      <xdr:row>60</xdr:row>
      <xdr:rowOff>40640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25417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31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121920</xdr:rowOff>
    </xdr:from>
    <xdr:to>
      <xdr:col>65</xdr:col>
      <xdr:colOff>53975</xdr:colOff>
      <xdr:row>61</xdr:row>
      <xdr:rowOff>52070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40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36847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49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前年より０．</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の１１．</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％となった。人口減少に伴い対象者が減る傾向にある中、前年度並みとなった。今後も、補助金の必要性や補助率及び金額等の見直しを行い、スリム化を目指す。</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67564</xdr:rowOff>
    </xdr:from>
    <xdr:to>
      <xdr:col>82</xdr:col>
      <xdr:colOff>107950</xdr:colOff>
      <xdr:row>36</xdr:row>
      <xdr:rowOff>99568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623976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72136</xdr:rowOff>
    </xdr:from>
    <xdr:to>
      <xdr:col>78</xdr:col>
      <xdr:colOff>69850</xdr:colOff>
      <xdr:row>36</xdr:row>
      <xdr:rowOff>99568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24433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58420</xdr:rowOff>
    </xdr:from>
    <xdr:to>
      <xdr:col>73</xdr:col>
      <xdr:colOff>180975</xdr:colOff>
      <xdr:row>36</xdr:row>
      <xdr:rowOff>72136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2306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71628</xdr:rowOff>
    </xdr:from>
    <xdr:to>
      <xdr:col>74</xdr:col>
      <xdr:colOff>31750</xdr:colOff>
      <xdr:row>37</xdr:row>
      <xdr:rowOff>1778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158005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58420</xdr:rowOff>
    </xdr:from>
    <xdr:to>
      <xdr:col>69</xdr:col>
      <xdr:colOff>92075</xdr:colOff>
      <xdr:row>36</xdr:row>
      <xdr:rowOff>90424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2306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71628</xdr:rowOff>
    </xdr:from>
    <xdr:to>
      <xdr:col>69</xdr:col>
      <xdr:colOff>142875</xdr:colOff>
      <xdr:row>37</xdr:row>
      <xdr:rowOff>1778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158005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33291</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03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48768</xdr:rowOff>
    </xdr:from>
    <xdr:to>
      <xdr:col>78</xdr:col>
      <xdr:colOff>120650</xdr:colOff>
      <xdr:row>36</xdr:row>
      <xdr:rowOff>150368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160545</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989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21336</xdr:rowOff>
    </xdr:from>
    <xdr:to>
      <xdr:col>74</xdr:col>
      <xdr:colOff>31750</xdr:colOff>
      <xdr:row>36</xdr:row>
      <xdr:rowOff>122936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133113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xdr:rowOff>
    </xdr:from>
    <xdr:to>
      <xdr:col>69</xdr:col>
      <xdr:colOff>142875</xdr:colOff>
      <xdr:row>36</xdr:row>
      <xdr:rowOff>109220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前年と比較し</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の１６．</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％となった。近年のハード事業の元金償還が開始することで、今後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増加する見込みである。これからも起債事業の抑制に努め、交付税算入率の高い起債を活用を行い、計画的な繰上償還を実施するなど抑制に努める。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96520</xdr:rowOff>
    </xdr:from>
    <xdr:to>
      <xdr:col>24</xdr:col>
      <xdr:colOff>25400</xdr:colOff>
      <xdr:row>76</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12672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96520</xdr:rowOff>
    </xdr:from>
    <xdr:to>
      <xdr:col>19</xdr:col>
      <xdr:colOff>187325</xdr:colOff>
      <xdr:row>76</xdr:row>
      <xdr:rowOff>138430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1267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138430</xdr:rowOff>
    </xdr:from>
    <xdr:to>
      <xdr:col>15</xdr:col>
      <xdr:colOff>98425</xdr:colOff>
      <xdr:row>76</xdr:row>
      <xdr:rowOff>168911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16863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66039</xdr:rowOff>
    </xdr:from>
    <xdr:to>
      <xdr:col>11</xdr:col>
      <xdr:colOff>9525</xdr:colOff>
      <xdr:row>76</xdr:row>
      <xdr:rowOff>168911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3096239"/>
          <a:ext cx="8890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157497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xdr:rowOff>
    </xdr:from>
    <xdr:to>
      <xdr:col>6</xdr:col>
      <xdr:colOff>171450</xdr:colOff>
      <xdr:row>76</xdr:row>
      <xdr:rowOff>113030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123207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64770</xdr:rowOff>
    </xdr:from>
    <xdr:to>
      <xdr:col>24</xdr:col>
      <xdr:colOff>76200</xdr:colOff>
      <xdr:row>76</xdr:row>
      <xdr:rowOff>166370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81297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45720</xdr:rowOff>
    </xdr:from>
    <xdr:to>
      <xdr:col>20</xdr:col>
      <xdr:colOff>38100</xdr:colOff>
      <xdr:row>76</xdr:row>
      <xdr:rowOff>147320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157497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87630</xdr:rowOff>
    </xdr:from>
    <xdr:to>
      <xdr:col>15</xdr:col>
      <xdr:colOff>149225</xdr:colOff>
      <xdr:row>77</xdr:row>
      <xdr:rowOff>17780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11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2557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118111</xdr:rowOff>
    </xdr:from>
    <xdr:to>
      <xdr:col>11</xdr:col>
      <xdr:colOff>60325</xdr:colOff>
      <xdr:row>77</xdr:row>
      <xdr:rowOff>48261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33038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15239</xdr:rowOff>
    </xdr:from>
    <xdr:to>
      <xdr:col>6</xdr:col>
      <xdr:colOff>171450</xdr:colOff>
      <xdr:row>76</xdr:row>
      <xdr:rowOff>116839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101616</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1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経常収支比率については、前年度と比べ</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となった。これは、</a:t>
          </a:r>
          <a:r>
            <a:rPr kumimoji="1" lang="ja-JP" altLang="en-US" sz="1100">
              <a:solidFill>
                <a:schemeClr val="dk1"/>
              </a:solidFill>
              <a:effectLst/>
              <a:latin typeface="+mn-lt"/>
              <a:ea typeface="+mn-ea"/>
              <a:cs typeface="+mn-cs"/>
            </a:rPr>
            <a:t>地方消費税や地方特例交付金が減</a:t>
          </a:r>
          <a:r>
            <a:rPr kumimoji="1" lang="ja-JP" altLang="ja-JP" sz="1100">
              <a:solidFill>
                <a:schemeClr val="dk1"/>
              </a:solidFill>
              <a:effectLst/>
              <a:latin typeface="+mn-lt"/>
              <a:ea typeface="+mn-ea"/>
              <a:cs typeface="+mn-cs"/>
            </a:rPr>
            <a:t>となったことで、一般財源の総額が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したと考えられる。歳出では、人件費、扶助費、公債費の増により経常経費が増加</a:t>
          </a:r>
          <a:r>
            <a:rPr kumimoji="1" lang="ja-JP" altLang="en-US" sz="1100">
              <a:solidFill>
                <a:schemeClr val="dk1"/>
              </a:solidFill>
              <a:effectLst/>
              <a:latin typeface="+mn-lt"/>
              <a:ea typeface="+mn-ea"/>
              <a:cs typeface="+mn-cs"/>
            </a:rPr>
            <a:t>したことが</a:t>
          </a:r>
          <a:r>
            <a:rPr kumimoji="1" lang="ja-JP" altLang="ja-JP" sz="1100">
              <a:solidFill>
                <a:schemeClr val="dk1"/>
              </a:solidFill>
              <a:effectLst/>
              <a:latin typeface="+mn-lt"/>
              <a:ea typeface="+mn-ea"/>
              <a:cs typeface="+mn-cs"/>
            </a:rPr>
            <a:t>要因の一つである。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32294</xdr:rowOff>
    </xdr:from>
    <xdr:to>
      <xdr:col>82</xdr:col>
      <xdr:colOff>107950</xdr:colOff>
      <xdr:row>77</xdr:row>
      <xdr:rowOff>40458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062494"/>
          <a:ext cx="8382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169108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99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32294</xdr:rowOff>
    </xdr:from>
    <xdr:to>
      <xdr:col>78</xdr:col>
      <xdr:colOff>69850</xdr:colOff>
      <xdr:row>77</xdr:row>
      <xdr:rowOff>40458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062494"/>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43378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45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40458</xdr:rowOff>
    </xdr:from>
    <xdr:to>
      <xdr:col>73</xdr:col>
      <xdr:colOff>180975</xdr:colOff>
      <xdr:row>77</xdr:row>
      <xdr:rowOff>53521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24210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81099</xdr:rowOff>
    </xdr:from>
    <xdr:to>
      <xdr:col>74</xdr:col>
      <xdr:colOff>31750</xdr:colOff>
      <xdr:row>78</xdr:row>
      <xdr:rowOff>11249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8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167476</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69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53521</xdr:rowOff>
    </xdr:from>
    <xdr:to>
      <xdr:col>69</xdr:col>
      <xdr:colOff>92075</xdr:colOff>
      <xdr:row>78</xdr:row>
      <xdr:rowOff>29029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255171"/>
          <a:ext cx="8890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120287</xdr:rowOff>
    </xdr:from>
    <xdr:to>
      <xdr:col>69</xdr:col>
      <xdr:colOff>142875</xdr:colOff>
      <xdr:row>78</xdr:row>
      <xdr:rowOff>50437</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32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35214</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408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117021</xdr:rowOff>
    </xdr:from>
    <xdr:to>
      <xdr:col>65</xdr:col>
      <xdr:colOff>53975</xdr:colOff>
      <xdr:row>78</xdr:row>
      <xdr:rowOff>47171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57348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8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161108</xdr:rowOff>
    </xdr:from>
    <xdr:to>
      <xdr:col>82</xdr:col>
      <xdr:colOff>158750</xdr:colOff>
      <xdr:row>77</xdr:row>
      <xdr:rowOff>91258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19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6185</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03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152944</xdr:rowOff>
    </xdr:from>
    <xdr:to>
      <xdr:col>78</xdr:col>
      <xdr:colOff>120650</xdr:colOff>
      <xdr:row>76</xdr:row>
      <xdr:rowOff>83094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01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93271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78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161108</xdr:rowOff>
    </xdr:from>
    <xdr:to>
      <xdr:col>74</xdr:col>
      <xdr:colOff>31750</xdr:colOff>
      <xdr:row>77</xdr:row>
      <xdr:rowOff>91258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19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101435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96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2721</xdr:rowOff>
    </xdr:from>
    <xdr:to>
      <xdr:col>69</xdr:col>
      <xdr:colOff>142875</xdr:colOff>
      <xdr:row>77</xdr:row>
      <xdr:rowOff>104321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20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114498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97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149679</xdr:rowOff>
    </xdr:from>
    <xdr:to>
      <xdr:col>65</xdr:col>
      <xdr:colOff>53975</xdr:colOff>
      <xdr:row>78</xdr:row>
      <xdr:rowOff>79829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64606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33884</xdr:rowOff>
    </xdr:from>
    <xdr:to>
      <xdr:col>29</xdr:col>
      <xdr:colOff>127000</xdr:colOff>
      <xdr:row>17</xdr:row>
      <xdr:rowOff>86648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2996159"/>
          <a:ext cx="647700" cy="527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104723</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66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86648</xdr:rowOff>
    </xdr:from>
    <xdr:to>
      <xdr:col>26</xdr:col>
      <xdr:colOff>50800</xdr:colOff>
      <xdr:row>17</xdr:row>
      <xdr:rowOff>104944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048923"/>
          <a:ext cx="698500" cy="18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104944</xdr:rowOff>
    </xdr:from>
    <xdr:to>
      <xdr:col>22</xdr:col>
      <xdr:colOff>114300</xdr:colOff>
      <xdr:row>17</xdr:row>
      <xdr:rowOff>122142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067219"/>
          <a:ext cx="698500" cy="171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59350</xdr:rowOff>
    </xdr:from>
    <xdr:to>
      <xdr:col>22</xdr:col>
      <xdr:colOff>165100</xdr:colOff>
      <xdr:row>18</xdr:row>
      <xdr:rowOff>160950</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930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145727</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79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122142</xdr:rowOff>
    </xdr:from>
    <xdr:to>
      <xdr:col>18</xdr:col>
      <xdr:colOff>177800</xdr:colOff>
      <xdr:row>17</xdr:row>
      <xdr:rowOff>167444</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084417"/>
          <a:ext cx="698500" cy="45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70431</xdr:rowOff>
    </xdr:from>
    <xdr:to>
      <xdr:col>19</xdr:col>
      <xdr:colOff>38100</xdr:colOff>
      <xdr:row>19</xdr:row>
      <xdr:rowOff>581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204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156808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90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76645</xdr:rowOff>
    </xdr:from>
    <xdr:to>
      <xdr:col>15</xdr:col>
      <xdr:colOff>101600</xdr:colOff>
      <xdr:row>19</xdr:row>
      <xdr:rowOff>6795</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210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163022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96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154534</xdr:rowOff>
    </xdr:from>
    <xdr:to>
      <xdr:col>29</xdr:col>
      <xdr:colOff>177800</xdr:colOff>
      <xdr:row>17</xdr:row>
      <xdr:rowOff>84684</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945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171061</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7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35848</xdr:rowOff>
    </xdr:from>
    <xdr:to>
      <xdr:col>26</xdr:col>
      <xdr:colOff>101600</xdr:colOff>
      <xdr:row>17</xdr:row>
      <xdr:rowOff>137448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998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147625</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767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54144</xdr:rowOff>
    </xdr:from>
    <xdr:to>
      <xdr:col>22</xdr:col>
      <xdr:colOff>165100</xdr:colOff>
      <xdr:row>17</xdr:row>
      <xdr:rowOff>155744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016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165921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785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71342</xdr:rowOff>
    </xdr:from>
    <xdr:to>
      <xdr:col>19</xdr:col>
      <xdr:colOff>38100</xdr:colOff>
      <xdr:row>18</xdr:row>
      <xdr:rowOff>1492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033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11669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80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116644</xdr:rowOff>
    </xdr:from>
    <xdr:to>
      <xdr:col>15</xdr:col>
      <xdr:colOff>101600</xdr:colOff>
      <xdr:row>18</xdr:row>
      <xdr:rowOff>46794</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078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56971</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847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26146</xdr:rowOff>
    </xdr:from>
    <xdr:to>
      <xdr:col>29</xdr:col>
      <xdr:colOff>127000</xdr:colOff>
      <xdr:row>36</xdr:row>
      <xdr:rowOff>53642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979396"/>
          <a:ext cx="647700" cy="27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10923</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641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53642</xdr:rowOff>
    </xdr:from>
    <xdr:to>
      <xdr:col>26</xdr:col>
      <xdr:colOff>50800</xdr:colOff>
      <xdr:row>36</xdr:row>
      <xdr:rowOff>91582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006892"/>
          <a:ext cx="698500" cy="379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89505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42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78541</xdr:rowOff>
    </xdr:from>
    <xdr:to>
      <xdr:col>22</xdr:col>
      <xdr:colOff>114300</xdr:colOff>
      <xdr:row>36</xdr:row>
      <xdr:rowOff>91582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031791"/>
          <a:ext cx="698500" cy="13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37986</xdr:rowOff>
    </xdr:from>
    <xdr:to>
      <xdr:col>22</xdr:col>
      <xdr:colOff>165100</xdr:colOff>
      <xdr:row>36</xdr:row>
      <xdr:rowOff>139586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912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149763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6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78541</xdr:rowOff>
    </xdr:from>
    <xdr:to>
      <xdr:col>18</xdr:col>
      <xdr:colOff>177800</xdr:colOff>
      <xdr:row>36</xdr:row>
      <xdr:rowOff>89053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031791"/>
          <a:ext cx="698500" cy="105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46044</xdr:rowOff>
    </xdr:from>
    <xdr:to>
      <xdr:col>19</xdr:col>
      <xdr:colOff>38100</xdr:colOff>
      <xdr:row>36</xdr:row>
      <xdr:rowOff>147644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992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132421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85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61116</xdr:rowOff>
    </xdr:from>
    <xdr:to>
      <xdr:col>15</xdr:col>
      <xdr:colOff>101600</xdr:colOff>
      <xdr:row>36</xdr:row>
      <xdr:rowOff>162716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014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147493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10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318246</xdr:rowOff>
    </xdr:from>
    <xdr:to>
      <xdr:col>29</xdr:col>
      <xdr:colOff>177800</xdr:colOff>
      <xdr:row>36</xdr:row>
      <xdr:rowOff>76946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928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163323</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77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2842</xdr:rowOff>
    </xdr:from>
    <xdr:to>
      <xdr:col>26</xdr:col>
      <xdr:colOff>101600</xdr:colOff>
      <xdr:row>36</xdr:row>
      <xdr:rowOff>104442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9560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114619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724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40782</xdr:rowOff>
    </xdr:from>
    <xdr:to>
      <xdr:col>22</xdr:col>
      <xdr:colOff>165100</xdr:colOff>
      <xdr:row>36</xdr:row>
      <xdr:rowOff>142382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94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127159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08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27741</xdr:rowOff>
    </xdr:from>
    <xdr:to>
      <xdr:col>19</xdr:col>
      <xdr:colOff>38100</xdr:colOff>
      <xdr:row>36</xdr:row>
      <xdr:rowOff>129341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80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139518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74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38253</xdr:rowOff>
    </xdr:from>
    <xdr:to>
      <xdr:col>15</xdr:col>
      <xdr:colOff>101600</xdr:colOff>
      <xdr:row>36</xdr:row>
      <xdr:rowOff>139853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991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150030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760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1,801
1,791
293.92
3,648,250
3,433,726
212,220
2,198,905
2,412,532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88209</xdr:rowOff>
    </xdr:from>
    <xdr:to>
      <xdr:col>24</xdr:col>
      <xdr:colOff>63500</xdr:colOff>
      <xdr:row>36</xdr:row>
      <xdr:rowOff>112844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260409"/>
          <a:ext cx="838200" cy="24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123715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95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112844</xdr:rowOff>
    </xdr:from>
    <xdr:to>
      <xdr:col>19</xdr:col>
      <xdr:colOff>177800</xdr:colOff>
      <xdr:row>36</xdr:row>
      <xdr:rowOff>137363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285044"/>
          <a:ext cx="889000" cy="2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87424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137363</xdr:rowOff>
    </xdr:from>
    <xdr:to>
      <xdr:col>15</xdr:col>
      <xdr:colOff>50800</xdr:colOff>
      <xdr:row>37</xdr:row>
      <xdr:rowOff>14628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309563"/>
          <a:ext cx="889000" cy="4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64860</xdr:rowOff>
    </xdr:from>
    <xdr:to>
      <xdr:col>15</xdr:col>
      <xdr:colOff>101600</xdr:colOff>
      <xdr:row>37</xdr:row>
      <xdr:rowOff>166460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40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157587</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501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14628</xdr:rowOff>
    </xdr:from>
    <xdr:to>
      <xdr:col>10</xdr:col>
      <xdr:colOff>114300</xdr:colOff>
      <xdr:row>37</xdr:row>
      <xdr:rowOff>38669</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58278"/>
          <a:ext cx="889000" cy="2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109794</xdr:rowOff>
    </xdr:from>
    <xdr:to>
      <xdr:col>10</xdr:col>
      <xdr:colOff>165100</xdr:colOff>
      <xdr:row>38</xdr:row>
      <xdr:rowOff>39944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453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31071</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54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115793</xdr:rowOff>
    </xdr:from>
    <xdr:to>
      <xdr:col>6</xdr:col>
      <xdr:colOff>38100</xdr:colOff>
      <xdr:row>38</xdr:row>
      <xdr:rowOff>45943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45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37070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552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37409</xdr:rowOff>
    </xdr:from>
    <xdr:to>
      <xdr:col>24</xdr:col>
      <xdr:colOff>114300</xdr:colOff>
      <xdr:row>36</xdr:row>
      <xdr:rowOff>139009</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20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60286</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061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62044</xdr:rowOff>
    </xdr:from>
    <xdr:to>
      <xdr:col>20</xdr:col>
      <xdr:colOff>38100</xdr:colOff>
      <xdr:row>36</xdr:row>
      <xdr:rowOff>163644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23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8721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009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86563</xdr:rowOff>
    </xdr:from>
    <xdr:to>
      <xdr:col>15</xdr:col>
      <xdr:colOff>101600</xdr:colOff>
      <xdr:row>37</xdr:row>
      <xdr:rowOff>16713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25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33240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033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135278</xdr:rowOff>
    </xdr:from>
    <xdr:to>
      <xdr:col>10</xdr:col>
      <xdr:colOff>165100</xdr:colOff>
      <xdr:row>37</xdr:row>
      <xdr:rowOff>65428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0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81955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08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159319</xdr:rowOff>
    </xdr:from>
    <xdr:to>
      <xdr:col>6</xdr:col>
      <xdr:colOff>38100</xdr:colOff>
      <xdr:row>37</xdr:row>
      <xdr:rowOff>89469</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3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105996</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106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142497</xdr:rowOff>
    </xdr:from>
    <xdr:to>
      <xdr:col>24</xdr:col>
      <xdr:colOff>63500</xdr:colOff>
      <xdr:row>58</xdr:row>
      <xdr:rowOff>998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15147"/>
          <a:ext cx="838200" cy="2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998</xdr:rowOff>
    </xdr:from>
    <xdr:to>
      <xdr:col>19</xdr:col>
      <xdr:colOff>177800</xdr:colOff>
      <xdr:row>58</xdr:row>
      <xdr:rowOff>32386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45098"/>
          <a:ext cx="889000" cy="3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30916</xdr:rowOff>
    </xdr:from>
    <xdr:to>
      <xdr:col>15</xdr:col>
      <xdr:colOff>50800</xdr:colOff>
      <xdr:row>58</xdr:row>
      <xdr:rowOff>32386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975016"/>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10662</xdr:rowOff>
    </xdr:from>
    <xdr:to>
      <xdr:col>15</xdr:col>
      <xdr:colOff>101600</xdr:colOff>
      <xdr:row>58</xdr:row>
      <xdr:rowOff>112262</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54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103389</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10047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23200</xdr:rowOff>
    </xdr:from>
    <xdr:to>
      <xdr:col>10</xdr:col>
      <xdr:colOff>114300</xdr:colOff>
      <xdr:row>58</xdr:row>
      <xdr:rowOff>30916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967300"/>
          <a:ext cx="889000" cy="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21182</xdr:rowOff>
    </xdr:from>
    <xdr:to>
      <xdr:col>10</xdr:col>
      <xdr:colOff>165100</xdr:colOff>
      <xdr:row>58</xdr:row>
      <xdr:rowOff>122782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965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113909</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10058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19956</xdr:rowOff>
    </xdr:from>
    <xdr:to>
      <xdr:col>6</xdr:col>
      <xdr:colOff>38100</xdr:colOff>
      <xdr:row>58</xdr:row>
      <xdr:rowOff>121556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6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112683</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10056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91697</xdr:rowOff>
    </xdr:from>
    <xdr:to>
      <xdr:col>24</xdr:col>
      <xdr:colOff>114300</xdr:colOff>
      <xdr:row>58</xdr:row>
      <xdr:rowOff>21847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6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114574</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15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121648</xdr:rowOff>
    </xdr:from>
    <xdr:to>
      <xdr:col>20</xdr:col>
      <xdr:colOff>38100</xdr:colOff>
      <xdr:row>58</xdr:row>
      <xdr:rowOff>51798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9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68325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669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153036</xdr:rowOff>
    </xdr:from>
    <xdr:to>
      <xdr:col>15</xdr:col>
      <xdr:colOff>101600</xdr:colOff>
      <xdr:row>58</xdr:row>
      <xdr:rowOff>83186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2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99713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700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151566</xdr:rowOff>
    </xdr:from>
    <xdr:to>
      <xdr:col>10</xdr:col>
      <xdr:colOff>165100</xdr:colOff>
      <xdr:row>58</xdr:row>
      <xdr:rowOff>81716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2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98243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699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143850</xdr:rowOff>
    </xdr:from>
    <xdr:to>
      <xdr:col>6</xdr:col>
      <xdr:colOff>38100</xdr:colOff>
      <xdr:row>58</xdr:row>
      <xdr:rowOff>74000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1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90527</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691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50769</xdr:rowOff>
    </xdr:from>
    <xdr:to>
      <xdr:col>24</xdr:col>
      <xdr:colOff>63500</xdr:colOff>
      <xdr:row>74</xdr:row>
      <xdr:rowOff>141643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2738069"/>
          <a:ext cx="838200" cy="9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64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50769</xdr:rowOff>
    </xdr:from>
    <xdr:to>
      <xdr:col>19</xdr:col>
      <xdr:colOff>177800</xdr:colOff>
      <xdr:row>74</xdr:row>
      <xdr:rowOff>113434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2738069"/>
          <a:ext cx="889000" cy="62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84940</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8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113434</xdr:rowOff>
    </xdr:from>
    <xdr:to>
      <xdr:col>15</xdr:col>
      <xdr:colOff>50800</xdr:colOff>
      <xdr:row>76</xdr:row>
      <xdr:rowOff>55815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2800734"/>
          <a:ext cx="889000" cy="28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161697</xdr:rowOff>
    </xdr:from>
    <xdr:to>
      <xdr:col>15</xdr:col>
      <xdr:colOff>101600</xdr:colOff>
      <xdr:row>77</xdr:row>
      <xdr:rowOff>91847</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9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82974</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8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151318</xdr:rowOff>
    </xdr:from>
    <xdr:to>
      <xdr:col>10</xdr:col>
      <xdr:colOff>114300</xdr:colOff>
      <xdr:row>76</xdr:row>
      <xdr:rowOff>55815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010068"/>
          <a:ext cx="889000" cy="75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38305</xdr:rowOff>
    </xdr:from>
    <xdr:to>
      <xdr:col>10</xdr:col>
      <xdr:colOff>165100</xdr:colOff>
      <xdr:row>77</xdr:row>
      <xdr:rowOff>139905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131032</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33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27070</xdr:rowOff>
    </xdr:from>
    <xdr:to>
      <xdr:col>6</xdr:col>
      <xdr:colOff>38100</xdr:colOff>
      <xdr:row>77</xdr:row>
      <xdr:rowOff>128670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2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119797</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32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90843</xdr:rowOff>
    </xdr:from>
    <xdr:to>
      <xdr:col>24</xdr:col>
      <xdr:colOff>114300</xdr:colOff>
      <xdr:row>75</xdr:row>
      <xdr:rowOff>20993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77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113720</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62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171419</xdr:rowOff>
    </xdr:from>
    <xdr:to>
      <xdr:col>20</xdr:col>
      <xdr:colOff>38100</xdr:colOff>
      <xdr:row>74</xdr:row>
      <xdr:rowOff>101569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68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118096</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497795" y="12462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62634</xdr:rowOff>
    </xdr:from>
    <xdr:to>
      <xdr:col>15</xdr:col>
      <xdr:colOff>101600</xdr:colOff>
      <xdr:row>74</xdr:row>
      <xdr:rowOff>164234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74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9311</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08795" y="12525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5015</xdr:rowOff>
    </xdr:from>
    <xdr:to>
      <xdr:col>10</xdr:col>
      <xdr:colOff>165100</xdr:colOff>
      <xdr:row>76</xdr:row>
      <xdr:rowOff>106615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03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123142</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281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100519</xdr:rowOff>
    </xdr:from>
    <xdr:to>
      <xdr:col>6</xdr:col>
      <xdr:colOff>38100</xdr:colOff>
      <xdr:row>76</xdr:row>
      <xdr:rowOff>30668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9592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47196</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273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125999</xdr:rowOff>
    </xdr:from>
    <xdr:to>
      <xdr:col>24</xdr:col>
      <xdr:colOff>63500</xdr:colOff>
      <xdr:row>97</xdr:row>
      <xdr:rowOff>62593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585199"/>
          <a:ext cx="838200" cy="10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62593</xdr:rowOff>
    </xdr:from>
    <xdr:to>
      <xdr:col>19</xdr:col>
      <xdr:colOff>177800</xdr:colOff>
      <xdr:row>97</xdr:row>
      <xdr:rowOff>110257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693243"/>
          <a:ext cx="889000" cy="47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106919</xdr:rowOff>
    </xdr:from>
    <xdr:to>
      <xdr:col>15</xdr:col>
      <xdr:colOff>50800</xdr:colOff>
      <xdr:row>97</xdr:row>
      <xdr:rowOff>110257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737569"/>
          <a:ext cx="889000" cy="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164224</xdr:rowOff>
    </xdr:from>
    <xdr:to>
      <xdr:col>15</xdr:col>
      <xdr:colOff>101600</xdr:colOff>
      <xdr:row>96</xdr:row>
      <xdr:rowOff>94374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5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110901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22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106919</xdr:rowOff>
    </xdr:from>
    <xdr:to>
      <xdr:col>10</xdr:col>
      <xdr:colOff>114300</xdr:colOff>
      <xdr:row>97</xdr:row>
      <xdr:rowOff>114646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737569"/>
          <a:ext cx="889000" cy="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166129</xdr:rowOff>
    </xdr:from>
    <xdr:to>
      <xdr:col>10</xdr:col>
      <xdr:colOff>165100</xdr:colOff>
      <xdr:row>96</xdr:row>
      <xdr:rowOff>96279</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5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112806</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22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37106</xdr:rowOff>
    </xdr:from>
    <xdr:to>
      <xdr:col>6</xdr:col>
      <xdr:colOff>38100</xdr:colOff>
      <xdr:row>96</xdr:row>
      <xdr:rowOff>138706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96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155233</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7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75199</xdr:rowOff>
    </xdr:from>
    <xdr:to>
      <xdr:col>24</xdr:col>
      <xdr:colOff>114300</xdr:colOff>
      <xdr:row>97</xdr:row>
      <xdr:rowOff>5349</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3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53626</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1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11793</xdr:rowOff>
    </xdr:from>
    <xdr:to>
      <xdr:col>20</xdr:col>
      <xdr:colOff>38100</xdr:colOff>
      <xdr:row>97</xdr:row>
      <xdr:rowOff>113393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64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104520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735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59457</xdr:rowOff>
    </xdr:from>
    <xdr:to>
      <xdr:col>15</xdr:col>
      <xdr:colOff>101600</xdr:colOff>
      <xdr:row>97</xdr:row>
      <xdr:rowOff>161057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69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152184</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782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56119</xdr:rowOff>
    </xdr:from>
    <xdr:to>
      <xdr:col>10</xdr:col>
      <xdr:colOff>165100</xdr:colOff>
      <xdr:row>97</xdr:row>
      <xdr:rowOff>157719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68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148846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77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63846</xdr:rowOff>
    </xdr:from>
    <xdr:to>
      <xdr:col>6</xdr:col>
      <xdr:colOff>38100</xdr:colOff>
      <xdr:row>97</xdr:row>
      <xdr:rowOff>165446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694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156573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787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8468</xdr:rowOff>
    </xdr:from>
    <xdr:to>
      <xdr:col>55</xdr:col>
      <xdr:colOff>0</xdr:colOff>
      <xdr:row>36</xdr:row>
      <xdr:rowOff>92890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180668"/>
          <a:ext cx="838200" cy="8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45206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217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127664</xdr:rowOff>
    </xdr:from>
    <xdr:to>
      <xdr:col>50</xdr:col>
      <xdr:colOff>114300</xdr:colOff>
      <xdr:row>36</xdr:row>
      <xdr:rowOff>92890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128414"/>
          <a:ext cx="889000" cy="13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18268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361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127664</xdr:rowOff>
    </xdr:from>
    <xdr:to>
      <xdr:col>45</xdr:col>
      <xdr:colOff>177800</xdr:colOff>
      <xdr:row>37</xdr:row>
      <xdr:rowOff>89907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128414"/>
          <a:ext cx="889000" cy="30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133484</xdr:rowOff>
    </xdr:from>
    <xdr:to>
      <xdr:col>46</xdr:col>
      <xdr:colOff>38100</xdr:colOff>
      <xdr:row>36</xdr:row>
      <xdr:rowOff>63634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134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54761</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22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89907</xdr:rowOff>
    </xdr:from>
    <xdr:to>
      <xdr:col>41</xdr:col>
      <xdr:colOff>50800</xdr:colOff>
      <xdr:row>37</xdr:row>
      <xdr:rowOff>94974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433557"/>
          <a:ext cx="889000" cy="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73187</xdr:rowOff>
    </xdr:from>
    <xdr:to>
      <xdr:col>41</xdr:col>
      <xdr:colOff>101600</xdr:colOff>
      <xdr:row>38</xdr:row>
      <xdr:rowOff>3338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416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165915</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509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57056</xdr:rowOff>
    </xdr:from>
    <xdr:to>
      <xdr:col>36</xdr:col>
      <xdr:colOff>165100</xdr:colOff>
      <xdr:row>37</xdr:row>
      <xdr:rowOff>158656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40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149783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49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129118</xdr:rowOff>
    </xdr:from>
    <xdr:to>
      <xdr:col>55</xdr:col>
      <xdr:colOff>50800</xdr:colOff>
      <xdr:row>36</xdr:row>
      <xdr:rowOff>59268</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129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151995</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5981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42090</xdr:rowOff>
    </xdr:from>
    <xdr:to>
      <xdr:col>50</xdr:col>
      <xdr:colOff>165100</xdr:colOff>
      <xdr:row>36</xdr:row>
      <xdr:rowOff>143690</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21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160217</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598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76864</xdr:rowOff>
    </xdr:from>
    <xdr:to>
      <xdr:col>46</xdr:col>
      <xdr:colOff>38100</xdr:colOff>
      <xdr:row>36</xdr:row>
      <xdr:rowOff>7014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07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23541</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5852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39107</xdr:rowOff>
    </xdr:from>
    <xdr:to>
      <xdr:col>41</xdr:col>
      <xdr:colOff>101600</xdr:colOff>
      <xdr:row>37</xdr:row>
      <xdr:rowOff>140707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38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157234</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157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44174</xdr:rowOff>
    </xdr:from>
    <xdr:to>
      <xdr:col>36</xdr:col>
      <xdr:colOff>165100</xdr:colOff>
      <xdr:row>37</xdr:row>
      <xdr:rowOff>145774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38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162301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16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80946</xdr:rowOff>
    </xdr:from>
    <xdr:to>
      <xdr:col>55</xdr:col>
      <xdr:colOff>0</xdr:colOff>
      <xdr:row>58</xdr:row>
      <xdr:rowOff>107990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10025046"/>
          <a:ext cx="838200" cy="27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75165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847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80946</xdr:rowOff>
    </xdr:from>
    <xdr:to>
      <xdr:col>50</xdr:col>
      <xdr:colOff>114300</xdr:colOff>
      <xdr:row>58</xdr:row>
      <xdr:rowOff>88554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10025046"/>
          <a:ext cx="889000" cy="7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145042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746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88554</xdr:rowOff>
    </xdr:from>
    <xdr:to>
      <xdr:col>45</xdr:col>
      <xdr:colOff>177800</xdr:colOff>
      <xdr:row>58</xdr:row>
      <xdr:rowOff>109506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10032654"/>
          <a:ext cx="889000" cy="2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64663</xdr:rowOff>
    </xdr:from>
    <xdr:to>
      <xdr:col>46</xdr:col>
      <xdr:colOff>38100</xdr:colOff>
      <xdr:row>58</xdr:row>
      <xdr:rowOff>166263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1000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157390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10101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109506</xdr:rowOff>
    </xdr:from>
    <xdr:to>
      <xdr:col>41</xdr:col>
      <xdr:colOff>50800</xdr:colOff>
      <xdr:row>58</xdr:row>
      <xdr:rowOff>136149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10053606"/>
          <a:ext cx="889000" cy="2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64428</xdr:rowOff>
    </xdr:from>
    <xdr:to>
      <xdr:col>41</xdr:col>
      <xdr:colOff>101600</xdr:colOff>
      <xdr:row>58</xdr:row>
      <xdr:rowOff>166028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1000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157155</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10101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78150</xdr:rowOff>
    </xdr:from>
    <xdr:to>
      <xdr:col>36</xdr:col>
      <xdr:colOff>165100</xdr:colOff>
      <xdr:row>59</xdr:row>
      <xdr:rowOff>8300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10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24827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797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57190</xdr:rowOff>
    </xdr:from>
    <xdr:to>
      <xdr:col>55</xdr:col>
      <xdr:colOff>50800</xdr:colOff>
      <xdr:row>58</xdr:row>
      <xdr:rowOff>158790</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1000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30715</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74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30146</xdr:rowOff>
    </xdr:from>
    <xdr:to>
      <xdr:col>50</xdr:col>
      <xdr:colOff>165100</xdr:colOff>
      <xdr:row>58</xdr:row>
      <xdr:rowOff>131746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97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122873</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06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37754</xdr:rowOff>
    </xdr:from>
    <xdr:to>
      <xdr:col>46</xdr:col>
      <xdr:colOff>38100</xdr:colOff>
      <xdr:row>58</xdr:row>
      <xdr:rowOff>139354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98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155881</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757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58706</xdr:rowOff>
    </xdr:from>
    <xdr:to>
      <xdr:col>41</xdr:col>
      <xdr:colOff>101600</xdr:colOff>
      <xdr:row>58</xdr:row>
      <xdr:rowOff>160306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0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5383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778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85349</xdr:rowOff>
    </xdr:from>
    <xdr:to>
      <xdr:col>36</xdr:col>
      <xdr:colOff>165100</xdr:colOff>
      <xdr:row>59</xdr:row>
      <xdr:rowOff>15499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1002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6626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12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76140</xdr:rowOff>
    </xdr:from>
    <xdr:to>
      <xdr:col>55</xdr:col>
      <xdr:colOff>0</xdr:colOff>
      <xdr:row>78</xdr:row>
      <xdr:rowOff>119109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49240"/>
          <a:ext cx="838200" cy="4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63419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6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76140</xdr:rowOff>
    </xdr:from>
    <xdr:to>
      <xdr:col>50</xdr:col>
      <xdr:colOff>114300</xdr:colOff>
      <xdr:row>78</xdr:row>
      <xdr:rowOff>76408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49240"/>
          <a:ext cx="8890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107027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76408</xdr:rowOff>
    </xdr:from>
    <xdr:to>
      <xdr:col>45</xdr:col>
      <xdr:colOff>177800</xdr:colOff>
      <xdr:row>78</xdr:row>
      <xdr:rowOff>170568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49508"/>
          <a:ext cx="889000" cy="9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68518</xdr:rowOff>
    </xdr:from>
    <xdr:to>
      <xdr:col>46</xdr:col>
      <xdr:colOff>38100</xdr:colOff>
      <xdr:row>78</xdr:row>
      <xdr:rowOff>170118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4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161245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53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164999</xdr:rowOff>
    </xdr:from>
    <xdr:to>
      <xdr:col>41</xdr:col>
      <xdr:colOff>50800</xdr:colOff>
      <xdr:row>78</xdr:row>
      <xdr:rowOff>170568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538099"/>
          <a:ext cx="889000" cy="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71172</xdr:rowOff>
    </xdr:from>
    <xdr:to>
      <xdr:col>41</xdr:col>
      <xdr:colOff>101600</xdr:colOff>
      <xdr:row>79</xdr:row>
      <xdr:rowOff>1322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17849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21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97365</xdr:rowOff>
    </xdr:from>
    <xdr:to>
      <xdr:col>36</xdr:col>
      <xdr:colOff>165100</xdr:colOff>
      <xdr:row>79</xdr:row>
      <xdr:rowOff>27515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7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44042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24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68309</xdr:rowOff>
    </xdr:from>
    <xdr:to>
      <xdr:col>55</xdr:col>
      <xdr:colOff>50800</xdr:colOff>
      <xdr:row>78</xdr:row>
      <xdr:rowOff>169909</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4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18969</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92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25340</xdr:rowOff>
    </xdr:from>
    <xdr:to>
      <xdr:col>50</xdr:col>
      <xdr:colOff>165100</xdr:colOff>
      <xdr:row>78</xdr:row>
      <xdr:rowOff>126940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9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118067</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491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25608</xdr:rowOff>
    </xdr:from>
    <xdr:to>
      <xdr:col>46</xdr:col>
      <xdr:colOff>38100</xdr:colOff>
      <xdr:row>78</xdr:row>
      <xdr:rowOff>127208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9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143735</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173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119768</xdr:rowOff>
    </xdr:from>
    <xdr:to>
      <xdr:col>41</xdr:col>
      <xdr:colOff>101600</xdr:colOff>
      <xdr:row>79</xdr:row>
      <xdr:rowOff>49918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41045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58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114199</xdr:rowOff>
    </xdr:from>
    <xdr:to>
      <xdr:col>36</xdr:col>
      <xdr:colOff>165100</xdr:colOff>
      <xdr:row>79</xdr:row>
      <xdr:rowOff>44349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8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35476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58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28998</xdr:rowOff>
    </xdr:from>
    <xdr:to>
      <xdr:col>55</xdr:col>
      <xdr:colOff>0</xdr:colOff>
      <xdr:row>98</xdr:row>
      <xdr:rowOff>45665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831098"/>
          <a:ext cx="838200" cy="1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5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28998</xdr:rowOff>
    </xdr:from>
    <xdr:to>
      <xdr:col>50</xdr:col>
      <xdr:colOff>114300</xdr:colOff>
      <xdr:row>98</xdr:row>
      <xdr:rowOff>42711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831098"/>
          <a:ext cx="889000" cy="13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95840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29480</xdr:rowOff>
    </xdr:from>
    <xdr:to>
      <xdr:col>45</xdr:col>
      <xdr:colOff>177800</xdr:colOff>
      <xdr:row>98</xdr:row>
      <xdr:rowOff>42711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7861300" y="16831580"/>
          <a:ext cx="889000" cy="1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16139</xdr:rowOff>
    </xdr:from>
    <xdr:to>
      <xdr:col>46</xdr:col>
      <xdr:colOff>38100</xdr:colOff>
      <xdr:row>98</xdr:row>
      <xdr:rowOff>117739</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1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108866</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91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29480</xdr:rowOff>
    </xdr:from>
    <xdr:to>
      <xdr:col>41</xdr:col>
      <xdr:colOff>50800</xdr:colOff>
      <xdr:row>98</xdr:row>
      <xdr:rowOff>64543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31580"/>
          <a:ext cx="889000" cy="35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12081</xdr:rowOff>
    </xdr:from>
    <xdr:to>
      <xdr:col>41</xdr:col>
      <xdr:colOff>101600</xdr:colOff>
      <xdr:row>98</xdr:row>
      <xdr:rowOff>113681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104808</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06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17635</xdr:rowOff>
    </xdr:from>
    <xdr:to>
      <xdr:col>36</xdr:col>
      <xdr:colOff>165100</xdr:colOff>
      <xdr:row>98</xdr:row>
      <xdr:rowOff>119235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1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110362</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1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166315</xdr:rowOff>
    </xdr:from>
    <xdr:to>
      <xdr:col>55</xdr:col>
      <xdr:colOff>50800</xdr:colOff>
      <xdr:row>98</xdr:row>
      <xdr:rowOff>96465</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125692</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84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149648</xdr:rowOff>
    </xdr:from>
    <xdr:to>
      <xdr:col>50</xdr:col>
      <xdr:colOff>165100</xdr:colOff>
      <xdr:row>98</xdr:row>
      <xdr:rowOff>79798</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8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96325</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555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163361</xdr:rowOff>
    </xdr:from>
    <xdr:to>
      <xdr:col>46</xdr:col>
      <xdr:colOff>38100</xdr:colOff>
      <xdr:row>98</xdr:row>
      <xdr:rowOff>93511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9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110038</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69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150130</xdr:rowOff>
    </xdr:from>
    <xdr:to>
      <xdr:col>41</xdr:col>
      <xdr:colOff>101600</xdr:colOff>
      <xdr:row>98</xdr:row>
      <xdr:rowOff>80280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78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96807</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56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13743</xdr:rowOff>
    </xdr:from>
    <xdr:to>
      <xdr:col>36</xdr:col>
      <xdr:colOff>165100</xdr:colOff>
      <xdr:row>98</xdr:row>
      <xdr:rowOff>115343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1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131870</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591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73210</xdr:rowOff>
    </xdr:from>
    <xdr:to>
      <xdr:col>85</xdr:col>
      <xdr:colOff>127000</xdr:colOff>
      <xdr:row>39</xdr:row>
      <xdr:rowOff>87011</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59760"/>
          <a:ext cx="838200" cy="1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2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28241</xdr:rowOff>
    </xdr:from>
    <xdr:to>
      <xdr:col>81</xdr:col>
      <xdr:colOff>50800</xdr:colOff>
      <xdr:row>39</xdr:row>
      <xdr:rowOff>73210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14791"/>
          <a:ext cx="889000" cy="4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96842</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28241</xdr:rowOff>
    </xdr:from>
    <xdr:to>
      <xdr:col>76</xdr:col>
      <xdr:colOff>114300</xdr:colOff>
      <xdr:row>39</xdr:row>
      <xdr:rowOff>54912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714791"/>
          <a:ext cx="88900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116038</xdr:rowOff>
    </xdr:from>
    <xdr:to>
      <xdr:col>76</xdr:col>
      <xdr:colOff>165100</xdr:colOff>
      <xdr:row>39</xdr:row>
      <xdr:rowOff>46188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3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62715</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406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156561</xdr:rowOff>
    </xdr:from>
    <xdr:to>
      <xdr:col>71</xdr:col>
      <xdr:colOff>177800</xdr:colOff>
      <xdr:row>39</xdr:row>
      <xdr:rowOff>54912</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71661"/>
          <a:ext cx="889000" cy="6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2189</xdr:rowOff>
    </xdr:from>
    <xdr:to>
      <xdr:col>72</xdr:col>
      <xdr:colOff>38100</xdr:colOff>
      <xdr:row>39</xdr:row>
      <xdr:rowOff>103789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88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120316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463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7806</xdr:rowOff>
    </xdr:from>
    <xdr:to>
      <xdr:col>67</xdr:col>
      <xdr:colOff>101600</xdr:colOff>
      <xdr:row>39</xdr:row>
      <xdr:rowOff>109406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9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100533</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7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36211</xdr:rowOff>
    </xdr:from>
    <xdr:to>
      <xdr:col>85</xdr:col>
      <xdr:colOff>177800</xdr:colOff>
      <xdr:row>39</xdr:row>
      <xdr:rowOff>137811</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72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132060</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47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22410</xdr:rowOff>
    </xdr:from>
    <xdr:to>
      <xdr:col>81</xdr:col>
      <xdr:colOff>101600</xdr:colOff>
      <xdr:row>39</xdr:row>
      <xdr:rowOff>124010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7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115137</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80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148891</xdr:rowOff>
    </xdr:from>
    <xdr:to>
      <xdr:col>76</xdr:col>
      <xdr:colOff>165100</xdr:colOff>
      <xdr:row>39</xdr:row>
      <xdr:rowOff>79041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63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70168</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675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4112</xdr:rowOff>
    </xdr:from>
    <xdr:to>
      <xdr:col>72</xdr:col>
      <xdr:colOff>38100</xdr:colOff>
      <xdr:row>39</xdr:row>
      <xdr:rowOff>105712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9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96839</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78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105761</xdr:rowOff>
    </xdr:from>
    <xdr:to>
      <xdr:col>67</xdr:col>
      <xdr:colOff>101600</xdr:colOff>
      <xdr:row>39</xdr:row>
      <xdr:rowOff>35911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2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52438</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47111" y="639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22219</xdr:rowOff>
    </xdr:from>
    <xdr:to>
      <xdr:col>85</xdr:col>
      <xdr:colOff>127000</xdr:colOff>
      <xdr:row>78</xdr:row>
      <xdr:rowOff>33063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395319"/>
          <a:ext cx="838200" cy="10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18589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391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22219</xdr:rowOff>
    </xdr:from>
    <xdr:to>
      <xdr:col>81</xdr:col>
      <xdr:colOff>50800</xdr:colOff>
      <xdr:row>78</xdr:row>
      <xdr:rowOff>68526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395319"/>
          <a:ext cx="889000" cy="4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143690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51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28355</xdr:rowOff>
    </xdr:from>
    <xdr:to>
      <xdr:col>76</xdr:col>
      <xdr:colOff>114300</xdr:colOff>
      <xdr:row>78</xdr:row>
      <xdr:rowOff>68526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3401455"/>
          <a:ext cx="889000" cy="40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71304</xdr:rowOff>
    </xdr:from>
    <xdr:to>
      <xdr:col>76</xdr:col>
      <xdr:colOff>165100</xdr:colOff>
      <xdr:row>79</xdr:row>
      <xdr:rowOff>1454</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44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164031</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537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28355</xdr:rowOff>
    </xdr:from>
    <xdr:to>
      <xdr:col>71</xdr:col>
      <xdr:colOff>177800</xdr:colOff>
      <xdr:row>78</xdr:row>
      <xdr:rowOff>103822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401455"/>
          <a:ext cx="889000" cy="7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77600</xdr:rowOff>
    </xdr:from>
    <xdr:to>
      <xdr:col>72</xdr:col>
      <xdr:colOff>38100</xdr:colOff>
      <xdr:row>79</xdr:row>
      <xdr:rowOff>7750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5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170327</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543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83889</xdr:rowOff>
    </xdr:from>
    <xdr:to>
      <xdr:col>67</xdr:col>
      <xdr:colOff>101600</xdr:colOff>
      <xdr:row>79</xdr:row>
      <xdr:rowOff>14039</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5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79</xdr:row>
      <xdr:rowOff>5166</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549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153713</xdr:rowOff>
    </xdr:from>
    <xdr:to>
      <xdr:col>85</xdr:col>
      <xdr:colOff>177800</xdr:colOff>
      <xdr:row>78</xdr:row>
      <xdr:rowOff>83863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35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5140</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0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142869</xdr:rowOff>
    </xdr:from>
    <xdr:to>
      <xdr:col>81</xdr:col>
      <xdr:colOff>101600</xdr:colOff>
      <xdr:row>78</xdr:row>
      <xdr:rowOff>73019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34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89546</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311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17726</xdr:rowOff>
    </xdr:from>
    <xdr:to>
      <xdr:col>76</xdr:col>
      <xdr:colOff>165100</xdr:colOff>
      <xdr:row>78</xdr:row>
      <xdr:rowOff>119326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39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135853</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3166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149005</xdr:rowOff>
    </xdr:from>
    <xdr:to>
      <xdr:col>72</xdr:col>
      <xdr:colOff>38100</xdr:colOff>
      <xdr:row>78</xdr:row>
      <xdr:rowOff>79155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35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95682</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03795" y="13125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53022</xdr:rowOff>
    </xdr:from>
    <xdr:to>
      <xdr:col>67</xdr:col>
      <xdr:colOff>101600</xdr:colOff>
      <xdr:row>78</xdr:row>
      <xdr:rowOff>154622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42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171149</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14795" y="13201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102575</xdr:rowOff>
    </xdr:from>
    <xdr:to>
      <xdr:col>85</xdr:col>
      <xdr:colOff>127000</xdr:colOff>
      <xdr:row>98</xdr:row>
      <xdr:rowOff>106170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904675"/>
          <a:ext cx="838200" cy="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140777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599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106170</xdr:rowOff>
    </xdr:from>
    <xdr:to>
      <xdr:col>81</xdr:col>
      <xdr:colOff>50800</xdr:colOff>
      <xdr:row>98</xdr:row>
      <xdr:rowOff>107704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908270"/>
          <a:ext cx="889000" cy="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1009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107704</xdr:rowOff>
    </xdr:from>
    <xdr:to>
      <xdr:col>76</xdr:col>
      <xdr:colOff>114300</xdr:colOff>
      <xdr:row>98</xdr:row>
      <xdr:rowOff>111911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909804"/>
          <a:ext cx="889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154206</xdr:rowOff>
    </xdr:from>
    <xdr:to>
      <xdr:col>76</xdr:col>
      <xdr:colOff>165100</xdr:colOff>
      <xdr:row>98</xdr:row>
      <xdr:rowOff>84356</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8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100883</xdr:rowOff>
    </xdr:from>
    <xdr:ext cx="59901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292795" y="1656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110708</xdr:rowOff>
    </xdr:from>
    <xdr:to>
      <xdr:col>71</xdr:col>
      <xdr:colOff>177800</xdr:colOff>
      <xdr:row>98</xdr:row>
      <xdr:rowOff>111911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912808"/>
          <a:ext cx="889000" cy="1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37694</xdr:rowOff>
    </xdr:from>
    <xdr:to>
      <xdr:col>72</xdr:col>
      <xdr:colOff>38100</xdr:colOff>
      <xdr:row>98</xdr:row>
      <xdr:rowOff>139294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3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155821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61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3603</xdr:rowOff>
    </xdr:from>
    <xdr:to>
      <xdr:col>67</xdr:col>
      <xdr:colOff>101600</xdr:colOff>
      <xdr:row>98</xdr:row>
      <xdr:rowOff>105203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05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121730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8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51775</xdr:rowOff>
    </xdr:from>
    <xdr:to>
      <xdr:col>85</xdr:col>
      <xdr:colOff>177800</xdr:colOff>
      <xdr:row>98</xdr:row>
      <xdr:rowOff>153375</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5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138152</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6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55370</xdr:rowOff>
    </xdr:from>
    <xdr:to>
      <xdr:col>81</xdr:col>
      <xdr:colOff>101600</xdr:colOff>
      <xdr:row>98</xdr:row>
      <xdr:rowOff>156970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5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148097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5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56904</xdr:rowOff>
    </xdr:from>
    <xdr:to>
      <xdr:col>76</xdr:col>
      <xdr:colOff>165100</xdr:colOff>
      <xdr:row>98</xdr:row>
      <xdr:rowOff>158504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5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149631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5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61111</xdr:rowOff>
    </xdr:from>
    <xdr:to>
      <xdr:col>72</xdr:col>
      <xdr:colOff>38100</xdr:colOff>
      <xdr:row>98</xdr:row>
      <xdr:rowOff>162711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6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153838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5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59908</xdr:rowOff>
    </xdr:from>
    <xdr:to>
      <xdr:col>67</xdr:col>
      <xdr:colOff>101600</xdr:colOff>
      <xdr:row>98</xdr:row>
      <xdr:rowOff>161508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6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152635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5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3861</xdr:rowOff>
    </xdr:from>
    <xdr:to>
      <xdr:col>107</xdr:col>
      <xdr:colOff>101600</xdr:colOff>
      <xdr:row>38</xdr:row>
      <xdr:rowOff>105461</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51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121988</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245017" y="62941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68418</xdr:rowOff>
    </xdr:from>
    <xdr:to>
      <xdr:col>102</xdr:col>
      <xdr:colOff>165100</xdr:colOff>
      <xdr:row>38</xdr:row>
      <xdr:rowOff>170018</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8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15095</xdr:rowOff>
    </xdr:from>
    <xdr:ext cx="378565"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56017" y="6358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75001</xdr:rowOff>
    </xdr:from>
    <xdr:to>
      <xdr:col>98</xdr:col>
      <xdr:colOff>38100</xdr:colOff>
      <xdr:row>39</xdr:row>
      <xdr:rowOff>5151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9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21678</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365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169505</xdr:rowOff>
    </xdr:from>
    <xdr:to>
      <xdr:col>116</xdr:col>
      <xdr:colOff>63500</xdr:colOff>
      <xdr:row>59</xdr:row>
      <xdr:rowOff>6219</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113605"/>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150505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10094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146145</xdr:rowOff>
    </xdr:from>
    <xdr:to>
      <xdr:col>111</xdr:col>
      <xdr:colOff>177800</xdr:colOff>
      <xdr:row>59</xdr:row>
      <xdr:rowOff>6219</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090245"/>
          <a:ext cx="889000" cy="3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100278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1021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146145</xdr:rowOff>
    </xdr:from>
    <xdr:to>
      <xdr:col>107</xdr:col>
      <xdr:colOff>50800</xdr:colOff>
      <xdr:row>58</xdr:row>
      <xdr:rowOff>167034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090245"/>
          <a:ext cx="889000" cy="20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125977</xdr:rowOff>
    </xdr:from>
    <xdr:to>
      <xdr:col>107</xdr:col>
      <xdr:colOff>101600</xdr:colOff>
      <xdr:row>59</xdr:row>
      <xdr:rowOff>56127</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7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47254</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162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163311</xdr:rowOff>
    </xdr:from>
    <xdr:to>
      <xdr:col>102</xdr:col>
      <xdr:colOff>114300</xdr:colOff>
      <xdr:row>58</xdr:row>
      <xdr:rowOff>167034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07411"/>
          <a:ext cx="889000" cy="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100406</xdr:rowOff>
    </xdr:from>
    <xdr:to>
      <xdr:col>102</xdr:col>
      <xdr:colOff>165100</xdr:colOff>
      <xdr:row>59</xdr:row>
      <xdr:rowOff>30556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4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57</xdr:row>
      <xdr:rowOff>47083</xdr:rowOff>
    </xdr:from>
    <xdr:ext cx="534377"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278111" y="981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99764</xdr:rowOff>
    </xdr:from>
    <xdr:to>
      <xdr:col>98</xdr:col>
      <xdr:colOff>38100</xdr:colOff>
      <xdr:row>59</xdr:row>
      <xdr:rowOff>29914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4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57</xdr:row>
      <xdr:rowOff>46441</xdr:rowOff>
    </xdr:from>
    <xdr:ext cx="534377"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389111" y="981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118705</xdr:rowOff>
    </xdr:from>
    <xdr:to>
      <xdr:col>116</xdr:col>
      <xdr:colOff>114300</xdr:colOff>
      <xdr:row>59</xdr:row>
      <xdr:rowOff>48855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6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78082</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85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126869</xdr:rowOff>
    </xdr:from>
    <xdr:to>
      <xdr:col>112</xdr:col>
      <xdr:colOff>38100</xdr:colOff>
      <xdr:row>59</xdr:row>
      <xdr:rowOff>57019</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7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73546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846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95345</xdr:rowOff>
    </xdr:from>
    <xdr:to>
      <xdr:col>107</xdr:col>
      <xdr:colOff>101600</xdr:colOff>
      <xdr:row>59</xdr:row>
      <xdr:rowOff>25495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57</xdr:row>
      <xdr:rowOff>42022</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67111" y="9814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116234</xdr:rowOff>
    </xdr:from>
    <xdr:to>
      <xdr:col>102</xdr:col>
      <xdr:colOff>165100</xdr:colOff>
      <xdr:row>59</xdr:row>
      <xdr:rowOff>46384</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6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37511</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15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112511</xdr:rowOff>
    </xdr:from>
    <xdr:to>
      <xdr:col>98</xdr:col>
      <xdr:colOff>38100</xdr:colOff>
      <xdr:row>59</xdr:row>
      <xdr:rowOff>42661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5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33788</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10149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166832</xdr:rowOff>
    </xdr:from>
    <xdr:to>
      <xdr:col>116</xdr:col>
      <xdr:colOff>63500</xdr:colOff>
      <xdr:row>75</xdr:row>
      <xdr:rowOff>90930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2854132"/>
          <a:ext cx="838200" cy="9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87532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17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72145</xdr:rowOff>
    </xdr:from>
    <xdr:to>
      <xdr:col>111</xdr:col>
      <xdr:colOff>177800</xdr:colOff>
      <xdr:row>75</xdr:row>
      <xdr:rowOff>90930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930895"/>
          <a:ext cx="889000" cy="1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53748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72145</xdr:rowOff>
    </xdr:from>
    <xdr:to>
      <xdr:col>107</xdr:col>
      <xdr:colOff>50800</xdr:colOff>
      <xdr:row>75</xdr:row>
      <xdr:rowOff>131294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930895"/>
          <a:ext cx="889000" cy="5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32762</xdr:rowOff>
    </xdr:from>
    <xdr:to>
      <xdr:col>107</xdr:col>
      <xdr:colOff>101600</xdr:colOff>
      <xdr:row>77</xdr:row>
      <xdr:rowOff>134362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23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125489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327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131294</xdr:rowOff>
    </xdr:from>
    <xdr:to>
      <xdr:col>102</xdr:col>
      <xdr:colOff>114300</xdr:colOff>
      <xdr:row>75</xdr:row>
      <xdr:rowOff>154755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990044"/>
          <a:ext cx="889000" cy="2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39949</xdr:rowOff>
    </xdr:from>
    <xdr:to>
      <xdr:col>102</xdr:col>
      <xdr:colOff>165100</xdr:colOff>
      <xdr:row>77</xdr:row>
      <xdr:rowOff>141549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241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132676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334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39970</xdr:rowOff>
    </xdr:from>
    <xdr:to>
      <xdr:col>98</xdr:col>
      <xdr:colOff>38100</xdr:colOff>
      <xdr:row>77</xdr:row>
      <xdr:rowOff>141570</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24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132697</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334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116032</xdr:rowOff>
    </xdr:from>
    <xdr:to>
      <xdr:col>116</xdr:col>
      <xdr:colOff>114300</xdr:colOff>
      <xdr:row>75</xdr:row>
      <xdr:rowOff>46182</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80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138909</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654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40130</xdr:rowOff>
    </xdr:from>
    <xdr:to>
      <xdr:col>112</xdr:col>
      <xdr:colOff>38100</xdr:colOff>
      <xdr:row>75</xdr:row>
      <xdr:rowOff>141730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89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158257</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67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21345</xdr:rowOff>
    </xdr:from>
    <xdr:to>
      <xdr:col>107</xdr:col>
      <xdr:colOff>101600</xdr:colOff>
      <xdr:row>75</xdr:row>
      <xdr:rowOff>122945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88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73</xdr:row>
      <xdr:rowOff>139472</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655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80494</xdr:rowOff>
    </xdr:from>
    <xdr:to>
      <xdr:col>102</xdr:col>
      <xdr:colOff>165100</xdr:colOff>
      <xdr:row>76</xdr:row>
      <xdr:rowOff>10644</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93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27171</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714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103955</xdr:rowOff>
    </xdr:from>
    <xdr:to>
      <xdr:col>98</xdr:col>
      <xdr:colOff>38100</xdr:colOff>
      <xdr:row>76</xdr:row>
      <xdr:rowOff>34105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96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50632</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737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件費についは、類似団体の中でも高い値となっているが、適正管理計画に基づき定員管理を今後も行う必要がある。維持補修費について、住民一人当たりのコストが類似団体を大きく上回っているが、これは本町は豪雪地域であるため道路除雪に要する経費が高いためである。また、保有する公共施設の老朽化が進んでいるため、その維持補修に係る経費が増加しているのも一つの要因である。</a:t>
          </a:r>
          <a:r>
            <a:rPr kumimoji="1" lang="ja-JP" altLang="ja-JP" sz="1100">
              <a:solidFill>
                <a:sysClr val="windowText" lastClr="000000"/>
              </a:solidFill>
              <a:effectLst/>
              <a:latin typeface="+mn-lt"/>
              <a:ea typeface="+mn-ea"/>
              <a:cs typeface="+mn-cs"/>
            </a:rPr>
            <a:t>補助費等については、</a:t>
          </a:r>
          <a:r>
            <a:rPr kumimoji="1" lang="ja-JP" altLang="en-US" sz="1100">
              <a:solidFill>
                <a:sysClr val="windowText" lastClr="000000"/>
              </a:solidFill>
              <a:effectLst/>
              <a:latin typeface="+mn-lt"/>
              <a:ea typeface="+mn-ea"/>
              <a:cs typeface="+mn-cs"/>
            </a:rPr>
            <a:t>新たに只見線運営負担金や衛生処理組合最終処分場負担金等が追加となり増加</a:t>
          </a:r>
          <a:r>
            <a:rPr kumimoji="1" lang="ja-JP" altLang="ja-JP" sz="1100">
              <a:solidFill>
                <a:sysClr val="windowText" lastClr="000000"/>
              </a:solidFill>
              <a:effectLst/>
              <a:latin typeface="+mn-lt"/>
              <a:ea typeface="+mn-ea"/>
              <a:cs typeface="+mn-cs"/>
            </a:rPr>
            <a:t>している。</a:t>
          </a:r>
          <a:r>
            <a:rPr kumimoji="1" lang="ja-JP" altLang="ja-JP" sz="1100">
              <a:solidFill>
                <a:schemeClr val="dk1"/>
              </a:solidFill>
              <a:effectLst/>
              <a:latin typeface="+mn-lt"/>
              <a:ea typeface="+mn-ea"/>
              <a:cs typeface="+mn-cs"/>
            </a:rPr>
            <a:t>公債費については、繰上償還をしたため前年度と比較すると増額となっている。繰出金についても類似団体の中でも高い値となっているが、簡水会計の公債費に対する繰出や、人口減少などへの繰出が多いためであり、今後は基本料金の見直しや検討が必要となる可能性が高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1,801
1,791
293.92
3,648,250
3,433,726
212,220
2,198,905
2,412,532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140943</xdr:rowOff>
    </xdr:from>
    <xdr:to>
      <xdr:col>24</xdr:col>
      <xdr:colOff>63500</xdr:colOff>
      <xdr:row>37</xdr:row>
      <xdr:rowOff>165932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484593"/>
          <a:ext cx="838200" cy="2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114247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57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165932</xdr:rowOff>
    </xdr:from>
    <xdr:to>
      <xdr:col>19</xdr:col>
      <xdr:colOff>177800</xdr:colOff>
      <xdr:row>38</xdr:row>
      <xdr:rowOff>383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509582"/>
          <a:ext cx="889000" cy="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78657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160703</xdr:rowOff>
    </xdr:from>
    <xdr:to>
      <xdr:col>15</xdr:col>
      <xdr:colOff>50800</xdr:colOff>
      <xdr:row>38</xdr:row>
      <xdr:rowOff>383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504353"/>
          <a:ext cx="889000" cy="1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25906</xdr:rowOff>
    </xdr:from>
    <xdr:to>
      <xdr:col>15</xdr:col>
      <xdr:colOff>101600</xdr:colOff>
      <xdr:row>38</xdr:row>
      <xdr:rowOff>127506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4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118633</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63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137600</xdr:rowOff>
    </xdr:from>
    <xdr:to>
      <xdr:col>10</xdr:col>
      <xdr:colOff>114300</xdr:colOff>
      <xdr:row>37</xdr:row>
      <xdr:rowOff>160703</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1130300" y="6481250"/>
          <a:ext cx="889000" cy="2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17662</xdr:rowOff>
    </xdr:from>
    <xdr:to>
      <xdr:col>10</xdr:col>
      <xdr:colOff>165100</xdr:colOff>
      <xdr:row>38</xdr:row>
      <xdr:rowOff>119262</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3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110389</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62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21706</xdr:rowOff>
    </xdr:from>
    <xdr:to>
      <xdr:col>6</xdr:col>
      <xdr:colOff>38100</xdr:colOff>
      <xdr:row>38</xdr:row>
      <xdr:rowOff>123306</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3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114433</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62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90143</xdr:rowOff>
    </xdr:from>
    <xdr:to>
      <xdr:col>24</xdr:col>
      <xdr:colOff>114300</xdr:colOff>
      <xdr:row>38</xdr:row>
      <xdr:rowOff>20293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3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113020</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28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115132</xdr:rowOff>
    </xdr:from>
    <xdr:to>
      <xdr:col>20</xdr:col>
      <xdr:colOff>38100</xdr:colOff>
      <xdr:row>38</xdr:row>
      <xdr:rowOff>45282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5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61809</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23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121033</xdr:rowOff>
    </xdr:from>
    <xdr:to>
      <xdr:col>15</xdr:col>
      <xdr:colOff>101600</xdr:colOff>
      <xdr:row>38</xdr:row>
      <xdr:rowOff>51183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6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67710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23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109903</xdr:rowOff>
    </xdr:from>
    <xdr:to>
      <xdr:col>10</xdr:col>
      <xdr:colOff>165100</xdr:colOff>
      <xdr:row>38</xdr:row>
      <xdr:rowOff>40053</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45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56580</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22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86800</xdr:rowOff>
    </xdr:from>
    <xdr:to>
      <xdr:col>6</xdr:col>
      <xdr:colOff>38100</xdr:colOff>
      <xdr:row>38</xdr:row>
      <xdr:rowOff>16949</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3045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33477</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0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77708</xdr:rowOff>
    </xdr:from>
    <xdr:to>
      <xdr:col>24</xdr:col>
      <xdr:colOff>63500</xdr:colOff>
      <xdr:row>58</xdr:row>
      <xdr:rowOff>95706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10021808"/>
          <a:ext cx="838200" cy="17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785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95706</xdr:rowOff>
    </xdr:from>
    <xdr:to>
      <xdr:col>19</xdr:col>
      <xdr:colOff>177800</xdr:colOff>
      <xdr:row>58</xdr:row>
      <xdr:rowOff>100968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10039806"/>
          <a:ext cx="889000" cy="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80858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68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100968</xdr:rowOff>
    </xdr:from>
    <xdr:to>
      <xdr:col>15</xdr:col>
      <xdr:colOff>50800</xdr:colOff>
      <xdr:row>58</xdr:row>
      <xdr:rowOff>107684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10045068"/>
          <a:ext cx="889000" cy="6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3762</xdr:rowOff>
    </xdr:from>
    <xdr:to>
      <xdr:col>15</xdr:col>
      <xdr:colOff>101600</xdr:colOff>
      <xdr:row>58</xdr:row>
      <xdr:rowOff>105362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47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121889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9723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107684</xdr:rowOff>
    </xdr:from>
    <xdr:to>
      <xdr:col>10</xdr:col>
      <xdr:colOff>114300</xdr:colOff>
      <xdr:row>58</xdr:row>
      <xdr:rowOff>118208</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10051784"/>
          <a:ext cx="889000" cy="10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72409</xdr:rowOff>
    </xdr:from>
    <xdr:to>
      <xdr:col>10</xdr:col>
      <xdr:colOff>165100</xdr:colOff>
      <xdr:row>59</xdr:row>
      <xdr:rowOff>2559</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1001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165136</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10109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53932</xdr:rowOff>
    </xdr:from>
    <xdr:to>
      <xdr:col>6</xdr:col>
      <xdr:colOff>38100</xdr:colOff>
      <xdr:row>58</xdr:row>
      <xdr:rowOff>155532</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9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609</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9773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26908</xdr:rowOff>
    </xdr:from>
    <xdr:to>
      <xdr:col>24</xdr:col>
      <xdr:colOff>114300</xdr:colOff>
      <xdr:row>58</xdr:row>
      <xdr:rowOff>128508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97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139708</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912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44906</xdr:rowOff>
    </xdr:from>
    <xdr:to>
      <xdr:col>20</xdr:col>
      <xdr:colOff>38100</xdr:colOff>
      <xdr:row>58</xdr:row>
      <xdr:rowOff>146506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98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137633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1008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50168</xdr:rowOff>
    </xdr:from>
    <xdr:to>
      <xdr:col>15</xdr:col>
      <xdr:colOff>101600</xdr:colOff>
      <xdr:row>58</xdr:row>
      <xdr:rowOff>151768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9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142895</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10086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56884</xdr:rowOff>
    </xdr:from>
    <xdr:to>
      <xdr:col>10</xdr:col>
      <xdr:colOff>165100</xdr:colOff>
      <xdr:row>58</xdr:row>
      <xdr:rowOff>158484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1000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3561</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97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67408</xdr:rowOff>
    </xdr:from>
    <xdr:to>
      <xdr:col>6</xdr:col>
      <xdr:colOff>38100</xdr:colOff>
      <xdr:row>58</xdr:row>
      <xdr:rowOff>169008</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1001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160135</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1010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18024</xdr:rowOff>
    </xdr:from>
    <xdr:to>
      <xdr:col>24</xdr:col>
      <xdr:colOff>63500</xdr:colOff>
      <xdr:row>78</xdr:row>
      <xdr:rowOff>23834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391124"/>
          <a:ext cx="838200" cy="5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150260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180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50381</xdr:rowOff>
    </xdr:from>
    <xdr:to>
      <xdr:col>19</xdr:col>
      <xdr:colOff>177800</xdr:colOff>
      <xdr:row>78</xdr:row>
      <xdr:rowOff>23834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252031"/>
          <a:ext cx="889000" cy="144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75959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50381</xdr:rowOff>
    </xdr:from>
    <xdr:to>
      <xdr:col>15</xdr:col>
      <xdr:colOff>50800</xdr:colOff>
      <xdr:row>78</xdr:row>
      <xdr:rowOff>166084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252031"/>
          <a:ext cx="889000" cy="28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34427</xdr:rowOff>
    </xdr:from>
    <xdr:to>
      <xdr:col>15</xdr:col>
      <xdr:colOff>101600</xdr:colOff>
      <xdr:row>78</xdr:row>
      <xdr:rowOff>136027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40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127154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50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166084</xdr:rowOff>
    </xdr:from>
    <xdr:to>
      <xdr:col>10</xdr:col>
      <xdr:colOff>114300</xdr:colOff>
      <xdr:row>79</xdr:row>
      <xdr:rowOff>11916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539184"/>
          <a:ext cx="889000" cy="1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77623</xdr:rowOff>
    </xdr:from>
    <xdr:to>
      <xdr:col>10</xdr:col>
      <xdr:colOff>165100</xdr:colOff>
      <xdr:row>79</xdr:row>
      <xdr:rowOff>7773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45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24300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25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118170</xdr:rowOff>
    </xdr:from>
    <xdr:to>
      <xdr:col>6</xdr:col>
      <xdr:colOff>38100</xdr:colOff>
      <xdr:row>79</xdr:row>
      <xdr:rowOff>48320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49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64847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66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138674</xdr:rowOff>
    </xdr:from>
    <xdr:to>
      <xdr:col>24</xdr:col>
      <xdr:colOff>114300</xdr:colOff>
      <xdr:row>78</xdr:row>
      <xdr:rowOff>68824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34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117101</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318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144484</xdr:rowOff>
    </xdr:from>
    <xdr:to>
      <xdr:col>20</xdr:col>
      <xdr:colOff>38100</xdr:colOff>
      <xdr:row>78</xdr:row>
      <xdr:rowOff>74634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34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65761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438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171031</xdr:rowOff>
    </xdr:from>
    <xdr:to>
      <xdr:col>15</xdr:col>
      <xdr:colOff>101600</xdr:colOff>
      <xdr:row>77</xdr:row>
      <xdr:rowOff>101181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0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117708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976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115284</xdr:rowOff>
    </xdr:from>
    <xdr:to>
      <xdr:col>10</xdr:col>
      <xdr:colOff>165100</xdr:colOff>
      <xdr:row>79</xdr:row>
      <xdr:rowOff>45434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48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36561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581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132566</xdr:rowOff>
    </xdr:from>
    <xdr:to>
      <xdr:col>6</xdr:col>
      <xdr:colOff>38100</xdr:colOff>
      <xdr:row>79</xdr:row>
      <xdr:rowOff>62716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50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53843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98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159342</xdr:rowOff>
    </xdr:from>
    <xdr:to>
      <xdr:col>24</xdr:col>
      <xdr:colOff>63500</xdr:colOff>
      <xdr:row>97</xdr:row>
      <xdr:rowOff>19239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618542"/>
          <a:ext cx="838200" cy="31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29579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60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19239</xdr:rowOff>
    </xdr:from>
    <xdr:to>
      <xdr:col>19</xdr:col>
      <xdr:colOff>177800</xdr:colOff>
      <xdr:row>97</xdr:row>
      <xdr:rowOff>56817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649889"/>
          <a:ext cx="889000" cy="3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152557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56817</xdr:rowOff>
    </xdr:from>
    <xdr:to>
      <xdr:col>15</xdr:col>
      <xdr:colOff>50800</xdr:colOff>
      <xdr:row>97</xdr:row>
      <xdr:rowOff>115590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687467"/>
          <a:ext cx="889000" cy="5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133041</xdr:rowOff>
    </xdr:from>
    <xdr:to>
      <xdr:col>15</xdr:col>
      <xdr:colOff>101600</xdr:colOff>
      <xdr:row>98</xdr:row>
      <xdr:rowOff>63191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6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54318</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856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115590</xdr:rowOff>
    </xdr:from>
    <xdr:to>
      <xdr:col>10</xdr:col>
      <xdr:colOff>114300</xdr:colOff>
      <xdr:row>97</xdr:row>
      <xdr:rowOff>149520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46240"/>
          <a:ext cx="889000" cy="33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160052</xdr:rowOff>
    </xdr:from>
    <xdr:to>
      <xdr:col>10</xdr:col>
      <xdr:colOff>165100</xdr:colOff>
      <xdr:row>98</xdr:row>
      <xdr:rowOff>90202</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9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81329</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88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4790</xdr:rowOff>
    </xdr:from>
    <xdr:to>
      <xdr:col>6</xdr:col>
      <xdr:colOff>38100</xdr:colOff>
      <xdr:row>98</xdr:row>
      <xdr:rowOff>106390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80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97517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89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108542</xdr:rowOff>
    </xdr:from>
    <xdr:to>
      <xdr:col>24</xdr:col>
      <xdr:colOff>114300</xdr:colOff>
      <xdr:row>97</xdr:row>
      <xdr:rowOff>38692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6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131419</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19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139889</xdr:rowOff>
    </xdr:from>
    <xdr:to>
      <xdr:col>20</xdr:col>
      <xdr:colOff>38100</xdr:colOff>
      <xdr:row>97</xdr:row>
      <xdr:rowOff>70039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59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86566</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6374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6017</xdr:rowOff>
    </xdr:from>
    <xdr:to>
      <xdr:col>15</xdr:col>
      <xdr:colOff>101600</xdr:colOff>
      <xdr:row>97</xdr:row>
      <xdr:rowOff>107617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3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124144</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6411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64790</xdr:rowOff>
    </xdr:from>
    <xdr:to>
      <xdr:col>10</xdr:col>
      <xdr:colOff>165100</xdr:colOff>
      <xdr:row>97</xdr:row>
      <xdr:rowOff>166390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11467</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6470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98720</xdr:rowOff>
    </xdr:from>
    <xdr:to>
      <xdr:col>6</xdr:col>
      <xdr:colOff>38100</xdr:colOff>
      <xdr:row>98</xdr:row>
      <xdr:rowOff>28870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2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45397</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6504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44241</xdr:rowOff>
    </xdr:from>
    <xdr:to>
      <xdr:col>55</xdr:col>
      <xdr:colOff>0</xdr:colOff>
      <xdr:row>39</xdr:row>
      <xdr:rowOff>44241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307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142791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86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44241</xdr:rowOff>
    </xdr:from>
    <xdr:to>
      <xdr:col>50</xdr:col>
      <xdr:colOff>114300</xdr:colOff>
      <xdr:row>39</xdr:row>
      <xdr:rowOff>44259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730791"/>
          <a:ext cx="8890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63904</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44259</xdr:rowOff>
    </xdr:from>
    <xdr:to>
      <xdr:col>45</xdr:col>
      <xdr:colOff>177800</xdr:colOff>
      <xdr:row>39</xdr:row>
      <xdr:rowOff>44259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308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141154</xdr:rowOff>
    </xdr:from>
    <xdr:to>
      <xdr:col>46</xdr:col>
      <xdr:colOff>38100</xdr:colOff>
      <xdr:row>39</xdr:row>
      <xdr:rowOff>71304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56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87831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431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44259</xdr:rowOff>
    </xdr:from>
    <xdr:to>
      <xdr:col>41</xdr:col>
      <xdr:colOff>50800</xdr:colOff>
      <xdr:row>39</xdr:row>
      <xdr:rowOff>44259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08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145117</xdr:rowOff>
    </xdr:from>
    <xdr:to>
      <xdr:col>41</xdr:col>
      <xdr:colOff>101600</xdr:colOff>
      <xdr:row>39</xdr:row>
      <xdr:rowOff>75267</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60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91794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43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145269</xdr:rowOff>
    </xdr:from>
    <xdr:to>
      <xdr:col>36</xdr:col>
      <xdr:colOff>165100</xdr:colOff>
      <xdr:row>39</xdr:row>
      <xdr:rowOff>75419</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6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91946</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43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164891</xdr:rowOff>
    </xdr:from>
    <xdr:to>
      <xdr:col>55</xdr:col>
      <xdr:colOff>50800</xdr:colOff>
      <xdr:row>39</xdr:row>
      <xdr:rowOff>95041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7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98341</xdr:rowOff>
    </xdr:from>
    <xdr:ext cx="313932"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13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164891</xdr:rowOff>
    </xdr:from>
    <xdr:to>
      <xdr:col>50</xdr:col>
      <xdr:colOff>165100</xdr:colOff>
      <xdr:row>39</xdr:row>
      <xdr:rowOff>95041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7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86168</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82333" y="67727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164909</xdr:rowOff>
    </xdr:from>
    <xdr:to>
      <xdr:col>46</xdr:col>
      <xdr:colOff>38100</xdr:colOff>
      <xdr:row>39</xdr:row>
      <xdr:rowOff>95059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86186</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164909</xdr:rowOff>
    </xdr:from>
    <xdr:to>
      <xdr:col>41</xdr:col>
      <xdr:colOff>101600</xdr:colOff>
      <xdr:row>39</xdr:row>
      <xdr:rowOff>95059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86186</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04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164909</xdr:rowOff>
    </xdr:from>
    <xdr:to>
      <xdr:col>36</xdr:col>
      <xdr:colOff>165100</xdr:colOff>
      <xdr:row>39</xdr:row>
      <xdr:rowOff>95059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86186</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15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41997</xdr:rowOff>
    </xdr:from>
    <xdr:to>
      <xdr:col>55</xdr:col>
      <xdr:colOff>0</xdr:colOff>
      <xdr:row>57</xdr:row>
      <xdr:rowOff>60771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814647"/>
          <a:ext cx="838200" cy="18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163138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64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42600</xdr:rowOff>
    </xdr:from>
    <xdr:to>
      <xdr:col>50</xdr:col>
      <xdr:colOff>114300</xdr:colOff>
      <xdr:row>57</xdr:row>
      <xdr:rowOff>60771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815250"/>
          <a:ext cx="889000" cy="18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126894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556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42600</xdr:rowOff>
    </xdr:from>
    <xdr:to>
      <xdr:col>45</xdr:col>
      <xdr:colOff>177800</xdr:colOff>
      <xdr:row>57</xdr:row>
      <xdr:rowOff>129242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815250"/>
          <a:ext cx="889000" cy="8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124822</xdr:rowOff>
    </xdr:from>
    <xdr:to>
      <xdr:col>46</xdr:col>
      <xdr:colOff>38100</xdr:colOff>
      <xdr:row>57</xdr:row>
      <xdr:rowOff>54972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26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71499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50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107163</xdr:rowOff>
    </xdr:from>
    <xdr:to>
      <xdr:col>41</xdr:col>
      <xdr:colOff>50800</xdr:colOff>
      <xdr:row>57</xdr:row>
      <xdr:rowOff>129242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879813"/>
          <a:ext cx="889000" cy="2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159217</xdr:rowOff>
    </xdr:from>
    <xdr:to>
      <xdr:col>41</xdr:col>
      <xdr:colOff>101600</xdr:colOff>
      <xdr:row>57</xdr:row>
      <xdr:rowOff>89367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105894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53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15954</xdr:rowOff>
    </xdr:from>
    <xdr:to>
      <xdr:col>36</xdr:col>
      <xdr:colOff>165100</xdr:colOff>
      <xdr:row>57</xdr:row>
      <xdr:rowOff>117554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8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134081</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563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162647</xdr:rowOff>
    </xdr:from>
    <xdr:to>
      <xdr:col>55</xdr:col>
      <xdr:colOff>50800</xdr:colOff>
      <xdr:row>57</xdr:row>
      <xdr:rowOff>92797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76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14074</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615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9971</xdr:rowOff>
    </xdr:from>
    <xdr:to>
      <xdr:col>50</xdr:col>
      <xdr:colOff>165100</xdr:colOff>
      <xdr:row>57</xdr:row>
      <xdr:rowOff>111571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8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102698</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875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163250</xdr:rowOff>
    </xdr:from>
    <xdr:to>
      <xdr:col>46</xdr:col>
      <xdr:colOff>38100</xdr:colOff>
      <xdr:row>57</xdr:row>
      <xdr:rowOff>93400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6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84527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857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78442</xdr:rowOff>
    </xdr:from>
    <xdr:to>
      <xdr:col>41</xdr:col>
      <xdr:colOff>101600</xdr:colOff>
      <xdr:row>58</xdr:row>
      <xdr:rowOff>8592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5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171169</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943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56363</xdr:rowOff>
    </xdr:from>
    <xdr:to>
      <xdr:col>36</xdr:col>
      <xdr:colOff>165100</xdr:colOff>
      <xdr:row>57</xdr:row>
      <xdr:rowOff>157963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2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149090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92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105603</xdr:rowOff>
    </xdr:from>
    <xdr:to>
      <xdr:col>55</xdr:col>
      <xdr:colOff>0</xdr:colOff>
      <xdr:row>77</xdr:row>
      <xdr:rowOff>118525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307253"/>
          <a:ext cx="838200" cy="1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43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118525</xdr:rowOff>
    </xdr:from>
    <xdr:to>
      <xdr:col>50</xdr:col>
      <xdr:colOff>114300</xdr:colOff>
      <xdr:row>77</xdr:row>
      <xdr:rowOff>138843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320175"/>
          <a:ext cx="889000" cy="2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86484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138843</xdr:rowOff>
    </xdr:from>
    <xdr:to>
      <xdr:col>45</xdr:col>
      <xdr:colOff>177800</xdr:colOff>
      <xdr:row>78</xdr:row>
      <xdr:rowOff>36581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40493"/>
          <a:ext cx="889000" cy="6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43156</xdr:rowOff>
    </xdr:from>
    <xdr:to>
      <xdr:col>46</xdr:col>
      <xdr:colOff>38100</xdr:colOff>
      <xdr:row>78</xdr:row>
      <xdr:rowOff>144756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416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135883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50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36581</xdr:rowOff>
    </xdr:from>
    <xdr:to>
      <xdr:col>41</xdr:col>
      <xdr:colOff>50800</xdr:colOff>
      <xdr:row>78</xdr:row>
      <xdr:rowOff>49112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09681"/>
          <a:ext cx="889000" cy="1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78631</xdr:rowOff>
    </xdr:from>
    <xdr:to>
      <xdr:col>41</xdr:col>
      <xdr:colOff>101600</xdr:colOff>
      <xdr:row>79</xdr:row>
      <xdr:rowOff>8781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51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171358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54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72275</xdr:rowOff>
    </xdr:from>
    <xdr:to>
      <xdr:col>36</xdr:col>
      <xdr:colOff>165100</xdr:colOff>
      <xdr:row>79</xdr:row>
      <xdr:rowOff>2425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4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165002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538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54803</xdr:rowOff>
    </xdr:from>
    <xdr:to>
      <xdr:col>55</xdr:col>
      <xdr:colOff>50800</xdr:colOff>
      <xdr:row>77</xdr:row>
      <xdr:rowOff>156403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5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77680</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107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67725</xdr:rowOff>
    </xdr:from>
    <xdr:to>
      <xdr:col>50</xdr:col>
      <xdr:colOff>165100</xdr:colOff>
      <xdr:row>77</xdr:row>
      <xdr:rowOff>169325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26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14402</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39795" y="13044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88043</xdr:rowOff>
    </xdr:from>
    <xdr:to>
      <xdr:col>46</xdr:col>
      <xdr:colOff>38100</xdr:colOff>
      <xdr:row>78</xdr:row>
      <xdr:rowOff>18193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8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34720</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3064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157231</xdr:rowOff>
    </xdr:from>
    <xdr:to>
      <xdr:col>41</xdr:col>
      <xdr:colOff>101600</xdr:colOff>
      <xdr:row>78</xdr:row>
      <xdr:rowOff>87381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5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103908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13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169762</xdr:rowOff>
    </xdr:from>
    <xdr:to>
      <xdr:col>36</xdr:col>
      <xdr:colOff>165100</xdr:colOff>
      <xdr:row>78</xdr:row>
      <xdr:rowOff>99912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116439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14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27378</xdr:rowOff>
    </xdr:from>
    <xdr:to>
      <xdr:col>55</xdr:col>
      <xdr:colOff>0</xdr:colOff>
      <xdr:row>97</xdr:row>
      <xdr:rowOff>53276</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658028"/>
          <a:ext cx="838200" cy="25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26956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657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27378</xdr:rowOff>
    </xdr:from>
    <xdr:to>
      <xdr:col>50</xdr:col>
      <xdr:colOff>114300</xdr:colOff>
      <xdr:row>97</xdr:row>
      <xdr:rowOff>70388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658028"/>
          <a:ext cx="889000" cy="4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130551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76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70388</xdr:rowOff>
    </xdr:from>
    <xdr:to>
      <xdr:col>45</xdr:col>
      <xdr:colOff>177800</xdr:colOff>
      <xdr:row>97</xdr:row>
      <xdr:rowOff>100594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701038"/>
          <a:ext cx="889000" cy="30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66078</xdr:rowOff>
    </xdr:from>
    <xdr:to>
      <xdr:col>46</xdr:col>
      <xdr:colOff>38100</xdr:colOff>
      <xdr:row>97</xdr:row>
      <xdr:rowOff>167678</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9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158805</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789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100594</xdr:rowOff>
    </xdr:from>
    <xdr:to>
      <xdr:col>41</xdr:col>
      <xdr:colOff>50800</xdr:colOff>
      <xdr:row>97</xdr:row>
      <xdr:rowOff>101132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731244"/>
          <a:ext cx="889000" cy="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76984</xdr:rowOff>
    </xdr:from>
    <xdr:to>
      <xdr:col>41</xdr:col>
      <xdr:colOff>101600</xdr:colOff>
      <xdr:row>98</xdr:row>
      <xdr:rowOff>7134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70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169711</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80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73501</xdr:rowOff>
    </xdr:from>
    <xdr:to>
      <xdr:col>36</xdr:col>
      <xdr:colOff>165100</xdr:colOff>
      <xdr:row>98</xdr:row>
      <xdr:rowOff>3651</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70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166228</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796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2476</xdr:rowOff>
    </xdr:from>
    <xdr:to>
      <xdr:col>55</xdr:col>
      <xdr:colOff>50800</xdr:colOff>
      <xdr:row>97</xdr:row>
      <xdr:rowOff>104076</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63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133303</xdr:rowOff>
    </xdr:from>
    <xdr:ext cx="599010"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421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148028</xdr:rowOff>
    </xdr:from>
    <xdr:to>
      <xdr:col>50</xdr:col>
      <xdr:colOff>165100</xdr:colOff>
      <xdr:row>97</xdr:row>
      <xdr:rowOff>78178</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60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94705</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6382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19588</xdr:rowOff>
    </xdr:from>
    <xdr:to>
      <xdr:col>46</xdr:col>
      <xdr:colOff>38100</xdr:colOff>
      <xdr:row>97</xdr:row>
      <xdr:rowOff>121188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65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137715</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425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49794</xdr:rowOff>
    </xdr:from>
    <xdr:to>
      <xdr:col>41</xdr:col>
      <xdr:colOff>101600</xdr:colOff>
      <xdr:row>97</xdr:row>
      <xdr:rowOff>151394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8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167921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45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50332</xdr:rowOff>
    </xdr:from>
    <xdr:to>
      <xdr:col>36</xdr:col>
      <xdr:colOff>165100</xdr:colOff>
      <xdr:row>97</xdr:row>
      <xdr:rowOff>151932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68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168459</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456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130190</xdr:rowOff>
    </xdr:from>
    <xdr:to>
      <xdr:col>85</xdr:col>
      <xdr:colOff>127000</xdr:colOff>
      <xdr:row>37</xdr:row>
      <xdr:rowOff>169556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473840"/>
          <a:ext cx="838200" cy="3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514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36948</xdr:rowOff>
    </xdr:from>
    <xdr:to>
      <xdr:col>81</xdr:col>
      <xdr:colOff>50800</xdr:colOff>
      <xdr:row>37</xdr:row>
      <xdr:rowOff>130190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380598"/>
          <a:ext cx="889000" cy="9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99158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614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36948</xdr:rowOff>
    </xdr:from>
    <xdr:to>
      <xdr:col>76</xdr:col>
      <xdr:colOff>114300</xdr:colOff>
      <xdr:row>37</xdr:row>
      <xdr:rowOff>156757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380598"/>
          <a:ext cx="889000" cy="11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22551</xdr:rowOff>
    </xdr:from>
    <xdr:to>
      <xdr:col>76</xdr:col>
      <xdr:colOff>165100</xdr:colOff>
      <xdr:row>38</xdr:row>
      <xdr:rowOff>124151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537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115278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63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156757</xdr:rowOff>
    </xdr:from>
    <xdr:to>
      <xdr:col>71</xdr:col>
      <xdr:colOff>177800</xdr:colOff>
      <xdr:row>38</xdr:row>
      <xdr:rowOff>34675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500407"/>
          <a:ext cx="889000" cy="49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164136</xdr:rowOff>
    </xdr:from>
    <xdr:to>
      <xdr:col>72</xdr:col>
      <xdr:colOff>38100</xdr:colOff>
      <xdr:row>38</xdr:row>
      <xdr:rowOff>94286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5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85413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6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40747</xdr:rowOff>
    </xdr:from>
    <xdr:to>
      <xdr:col>67</xdr:col>
      <xdr:colOff>101600</xdr:colOff>
      <xdr:row>38</xdr:row>
      <xdr:rowOff>142347</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55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133474</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64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118755</xdr:rowOff>
    </xdr:from>
    <xdr:to>
      <xdr:col>85</xdr:col>
      <xdr:colOff>177800</xdr:colOff>
      <xdr:row>38</xdr:row>
      <xdr:rowOff>48906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46240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141632</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31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79390</xdr:rowOff>
    </xdr:from>
    <xdr:to>
      <xdr:col>81</xdr:col>
      <xdr:colOff>101600</xdr:colOff>
      <xdr:row>38</xdr:row>
      <xdr:rowOff>9541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42304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26067</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19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157598</xdr:rowOff>
    </xdr:from>
    <xdr:to>
      <xdr:col>76</xdr:col>
      <xdr:colOff>165100</xdr:colOff>
      <xdr:row>37</xdr:row>
      <xdr:rowOff>87748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32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104275</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292795" y="6105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105957</xdr:rowOff>
    </xdr:from>
    <xdr:to>
      <xdr:col>72</xdr:col>
      <xdr:colOff>38100</xdr:colOff>
      <xdr:row>38</xdr:row>
      <xdr:rowOff>36106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496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52634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22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155325</xdr:rowOff>
    </xdr:from>
    <xdr:to>
      <xdr:col>67</xdr:col>
      <xdr:colOff>101600</xdr:colOff>
      <xdr:row>38</xdr:row>
      <xdr:rowOff>85475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9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102002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27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93618</xdr:rowOff>
    </xdr:from>
    <xdr:to>
      <xdr:col>85</xdr:col>
      <xdr:colOff>127000</xdr:colOff>
      <xdr:row>57</xdr:row>
      <xdr:rowOff>149682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866268"/>
          <a:ext cx="838200" cy="5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111389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884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141015</xdr:rowOff>
    </xdr:from>
    <xdr:to>
      <xdr:col>81</xdr:col>
      <xdr:colOff>50800</xdr:colOff>
      <xdr:row>57</xdr:row>
      <xdr:rowOff>149682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913665"/>
          <a:ext cx="889000" cy="8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82668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10026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108540</xdr:rowOff>
    </xdr:from>
    <xdr:to>
      <xdr:col>76</xdr:col>
      <xdr:colOff>114300</xdr:colOff>
      <xdr:row>57</xdr:row>
      <xdr:rowOff>141015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81190"/>
          <a:ext cx="889000" cy="3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36361</xdr:rowOff>
    </xdr:from>
    <xdr:to>
      <xdr:col>76</xdr:col>
      <xdr:colOff>165100</xdr:colOff>
      <xdr:row>58</xdr:row>
      <xdr:rowOff>137961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8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129088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10073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108540</xdr:rowOff>
    </xdr:from>
    <xdr:to>
      <xdr:col>71</xdr:col>
      <xdr:colOff>177800</xdr:colOff>
      <xdr:row>57</xdr:row>
      <xdr:rowOff>118471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81190"/>
          <a:ext cx="889000" cy="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38967</xdr:rowOff>
    </xdr:from>
    <xdr:to>
      <xdr:col>72</xdr:col>
      <xdr:colOff>38100</xdr:colOff>
      <xdr:row>58</xdr:row>
      <xdr:rowOff>140567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131694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10075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39993</xdr:rowOff>
    </xdr:from>
    <xdr:to>
      <xdr:col>67</xdr:col>
      <xdr:colOff>101600</xdr:colOff>
      <xdr:row>58</xdr:row>
      <xdr:rowOff>141593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132720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1007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42818</xdr:rowOff>
    </xdr:from>
    <xdr:to>
      <xdr:col>85</xdr:col>
      <xdr:colOff>177800</xdr:colOff>
      <xdr:row>57</xdr:row>
      <xdr:rowOff>144418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1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65695</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666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98882</xdr:rowOff>
    </xdr:from>
    <xdr:to>
      <xdr:col>81</xdr:col>
      <xdr:colOff>101600</xdr:colOff>
      <xdr:row>58</xdr:row>
      <xdr:rowOff>29032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7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45559</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646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90215</xdr:rowOff>
    </xdr:from>
    <xdr:to>
      <xdr:col>76</xdr:col>
      <xdr:colOff>165100</xdr:colOff>
      <xdr:row>58</xdr:row>
      <xdr:rowOff>20365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6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36892</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638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57740</xdr:rowOff>
    </xdr:from>
    <xdr:to>
      <xdr:col>72</xdr:col>
      <xdr:colOff>38100</xdr:colOff>
      <xdr:row>57</xdr:row>
      <xdr:rowOff>159340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3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4417</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605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67671</xdr:rowOff>
    </xdr:from>
    <xdr:to>
      <xdr:col>67</xdr:col>
      <xdr:colOff>101600</xdr:colOff>
      <xdr:row>57</xdr:row>
      <xdr:rowOff>169271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4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14348</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61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73209</xdr:rowOff>
    </xdr:from>
    <xdr:to>
      <xdr:col>85</xdr:col>
      <xdr:colOff>127000</xdr:colOff>
      <xdr:row>79</xdr:row>
      <xdr:rowOff>87010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617759"/>
          <a:ext cx="838200" cy="1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78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28242</xdr:rowOff>
    </xdr:from>
    <xdr:to>
      <xdr:col>81</xdr:col>
      <xdr:colOff>50800</xdr:colOff>
      <xdr:row>79</xdr:row>
      <xdr:rowOff>73209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72792"/>
          <a:ext cx="889000" cy="44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29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28242</xdr:rowOff>
    </xdr:from>
    <xdr:to>
      <xdr:col>76</xdr:col>
      <xdr:colOff>114300</xdr:colOff>
      <xdr:row>79</xdr:row>
      <xdr:rowOff>54913</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572792"/>
          <a:ext cx="88900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116038</xdr:rowOff>
    </xdr:from>
    <xdr:to>
      <xdr:col>76</xdr:col>
      <xdr:colOff>165100</xdr:colOff>
      <xdr:row>79</xdr:row>
      <xdr:rowOff>46188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89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62715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26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156561</xdr:rowOff>
    </xdr:from>
    <xdr:to>
      <xdr:col>71</xdr:col>
      <xdr:colOff>177800</xdr:colOff>
      <xdr:row>79</xdr:row>
      <xdr:rowOff>54913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29661"/>
          <a:ext cx="889000" cy="6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2189</xdr:rowOff>
    </xdr:from>
    <xdr:to>
      <xdr:col>72</xdr:col>
      <xdr:colOff>38100</xdr:colOff>
      <xdr:row>79</xdr:row>
      <xdr:rowOff>103789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4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120316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32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7767</xdr:rowOff>
    </xdr:from>
    <xdr:to>
      <xdr:col>67</xdr:col>
      <xdr:colOff>101600</xdr:colOff>
      <xdr:row>79</xdr:row>
      <xdr:rowOff>109367</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5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100494</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64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36210</xdr:rowOff>
    </xdr:from>
    <xdr:to>
      <xdr:col>85</xdr:col>
      <xdr:colOff>177800</xdr:colOff>
      <xdr:row>79</xdr:row>
      <xdr:rowOff>137810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131994</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0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22409</xdr:rowOff>
    </xdr:from>
    <xdr:to>
      <xdr:col>81</xdr:col>
      <xdr:colOff>101600</xdr:colOff>
      <xdr:row>79</xdr:row>
      <xdr:rowOff>124009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6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115136</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659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148892</xdr:rowOff>
    </xdr:from>
    <xdr:to>
      <xdr:col>76</xdr:col>
      <xdr:colOff>165100</xdr:colOff>
      <xdr:row>79</xdr:row>
      <xdr:rowOff>79042</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2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70169</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5111" y="1361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4113</xdr:rowOff>
    </xdr:from>
    <xdr:to>
      <xdr:col>72</xdr:col>
      <xdr:colOff>38100</xdr:colOff>
      <xdr:row>79</xdr:row>
      <xdr:rowOff>105713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48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96840</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64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105761</xdr:rowOff>
    </xdr:from>
    <xdr:to>
      <xdr:col>67</xdr:col>
      <xdr:colOff>101600</xdr:colOff>
      <xdr:row>79</xdr:row>
      <xdr:rowOff>35911</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7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52438</xdr:rowOff>
    </xdr:from>
    <xdr:ext cx="534377"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47111" y="13254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22219</xdr:rowOff>
    </xdr:from>
    <xdr:to>
      <xdr:col>85</xdr:col>
      <xdr:colOff>127000</xdr:colOff>
      <xdr:row>98</xdr:row>
      <xdr:rowOff>33063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824319"/>
          <a:ext cx="838200" cy="10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18589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820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22219</xdr:rowOff>
    </xdr:from>
    <xdr:to>
      <xdr:col>81</xdr:col>
      <xdr:colOff>50800</xdr:colOff>
      <xdr:row>98</xdr:row>
      <xdr:rowOff>68526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824319"/>
          <a:ext cx="889000" cy="4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143688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945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28355</xdr:rowOff>
    </xdr:from>
    <xdr:to>
      <xdr:col>76</xdr:col>
      <xdr:colOff>114300</xdr:colOff>
      <xdr:row>98</xdr:row>
      <xdr:rowOff>68526</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830455"/>
          <a:ext cx="889000" cy="40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71304</xdr:rowOff>
    </xdr:from>
    <xdr:to>
      <xdr:col>76</xdr:col>
      <xdr:colOff>165100</xdr:colOff>
      <xdr:row>99</xdr:row>
      <xdr:rowOff>1454</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73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164031</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96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28355</xdr:rowOff>
    </xdr:from>
    <xdr:to>
      <xdr:col>71</xdr:col>
      <xdr:colOff>177800</xdr:colOff>
      <xdr:row>98</xdr:row>
      <xdr:rowOff>103822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830455"/>
          <a:ext cx="889000" cy="7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77600</xdr:rowOff>
    </xdr:from>
    <xdr:to>
      <xdr:col>72</xdr:col>
      <xdr:colOff>38100</xdr:colOff>
      <xdr:row>99</xdr:row>
      <xdr:rowOff>7750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8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170327</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972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83889</xdr:rowOff>
    </xdr:from>
    <xdr:to>
      <xdr:col>67</xdr:col>
      <xdr:colOff>101600</xdr:colOff>
      <xdr:row>99</xdr:row>
      <xdr:rowOff>14039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8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99</xdr:row>
      <xdr:rowOff>5166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978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153713</xdr:rowOff>
    </xdr:from>
    <xdr:to>
      <xdr:col>85</xdr:col>
      <xdr:colOff>177800</xdr:colOff>
      <xdr:row>98</xdr:row>
      <xdr:rowOff>83863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78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5140</xdr:rowOff>
    </xdr:from>
    <xdr:ext cx="599010"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35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142869</xdr:rowOff>
    </xdr:from>
    <xdr:to>
      <xdr:col>81</xdr:col>
      <xdr:colOff>101600</xdr:colOff>
      <xdr:row>98</xdr:row>
      <xdr:rowOff>73019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77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89546</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181795" y="1654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17726</xdr:rowOff>
    </xdr:from>
    <xdr:to>
      <xdr:col>76</xdr:col>
      <xdr:colOff>165100</xdr:colOff>
      <xdr:row>98</xdr:row>
      <xdr:rowOff>119326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81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135853</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292795" y="16595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149005</xdr:rowOff>
    </xdr:from>
    <xdr:to>
      <xdr:col>72</xdr:col>
      <xdr:colOff>38100</xdr:colOff>
      <xdr:row>98</xdr:row>
      <xdr:rowOff>79155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77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95682</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03795" y="16554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53022</xdr:rowOff>
    </xdr:from>
    <xdr:to>
      <xdr:col>67</xdr:col>
      <xdr:colOff>101600</xdr:colOff>
      <xdr:row>98</xdr:row>
      <xdr:rowOff>154622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8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171149</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14795" y="16630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163043</xdr:rowOff>
    </xdr:from>
    <xdr:to>
      <xdr:col>107</xdr:col>
      <xdr:colOff>101600</xdr:colOff>
      <xdr:row>39</xdr:row>
      <xdr:rowOff>93193</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109720</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5017" y="64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162723</xdr:rowOff>
    </xdr:from>
    <xdr:to>
      <xdr:col>98</xdr:col>
      <xdr:colOff>38100</xdr:colOff>
      <xdr:row>39</xdr:row>
      <xdr:rowOff>92873</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7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109400</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7017" y="6453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総務費については、</a:t>
          </a:r>
          <a:r>
            <a:rPr kumimoji="1" lang="ja-JP" altLang="en-US" sz="1100">
              <a:solidFill>
                <a:schemeClr val="dk1"/>
              </a:solidFill>
              <a:effectLst/>
              <a:latin typeface="+mn-lt"/>
              <a:ea typeface="+mn-ea"/>
              <a:cs typeface="+mn-cs"/>
            </a:rPr>
            <a:t>只見線再開通関連事業や音声告知システムの更新事業、移住定住・空き家対策事業等</a:t>
          </a:r>
          <a:r>
            <a:rPr kumimoji="1" lang="ja-JP" altLang="ja-JP" sz="1100">
              <a:solidFill>
                <a:schemeClr val="dk1"/>
              </a:solidFill>
              <a:effectLst/>
              <a:latin typeface="+mn-lt"/>
              <a:ea typeface="+mn-ea"/>
              <a:cs typeface="+mn-cs"/>
            </a:rPr>
            <a:t>により増加した。　民生費については、</a:t>
          </a:r>
          <a:r>
            <a:rPr kumimoji="1" lang="ja-JP" altLang="en-US" sz="1100">
              <a:solidFill>
                <a:schemeClr val="dk1"/>
              </a:solidFill>
              <a:effectLst/>
              <a:latin typeface="+mn-lt"/>
              <a:ea typeface="+mn-ea"/>
              <a:cs typeface="+mn-cs"/>
            </a:rPr>
            <a:t>住民税非課税世帯や子育て世帯に対する臨時特別給付金やデイサービスセンター改修、介護保険特別会計への繰出金の増により増加</a:t>
          </a:r>
          <a:r>
            <a:rPr kumimoji="1" lang="ja-JP" altLang="ja-JP" sz="1100">
              <a:solidFill>
                <a:schemeClr val="dk1"/>
              </a:solidFill>
              <a:effectLst/>
              <a:latin typeface="+mn-lt"/>
              <a:ea typeface="+mn-ea"/>
              <a:cs typeface="+mn-cs"/>
            </a:rPr>
            <a:t>している。</a:t>
          </a:r>
          <a:r>
            <a:rPr kumimoji="1" lang="ja-JP" altLang="en-US" sz="1100">
              <a:solidFill>
                <a:schemeClr val="dk1"/>
              </a:solidFill>
              <a:effectLst/>
              <a:latin typeface="+mn-lt"/>
              <a:ea typeface="+mn-ea"/>
              <a:cs typeface="+mn-cs"/>
            </a:rPr>
            <a:t>衛生</a:t>
          </a:r>
          <a:r>
            <a:rPr kumimoji="1" lang="ja-JP" altLang="ja-JP" sz="1100">
              <a:solidFill>
                <a:schemeClr val="dk1"/>
              </a:solidFill>
              <a:effectLst/>
              <a:latin typeface="+mn-lt"/>
              <a:ea typeface="+mn-ea"/>
              <a:cs typeface="+mn-cs"/>
            </a:rPr>
            <a:t>費については、</a:t>
          </a:r>
          <a:r>
            <a:rPr kumimoji="1" lang="ja-JP" altLang="en-US" sz="1100">
              <a:solidFill>
                <a:schemeClr val="dk1"/>
              </a:solidFill>
              <a:effectLst/>
              <a:latin typeface="+mn-lt"/>
              <a:ea typeface="+mn-ea"/>
              <a:cs typeface="+mn-cs"/>
            </a:rPr>
            <a:t>簡易水道事業特別会計への繰出金や国民健康保険特別会計直診診療施設勘定への繰出金により増加している。</a:t>
          </a:r>
          <a:r>
            <a:rPr kumimoji="1" lang="ja-JP" altLang="ja-JP" sz="1100">
              <a:solidFill>
                <a:schemeClr val="dk1"/>
              </a:solidFill>
              <a:effectLst/>
              <a:latin typeface="+mn-lt"/>
              <a:ea typeface="+mn-ea"/>
              <a:cs typeface="+mn-cs"/>
            </a:rPr>
            <a:t>。土木費については、</a:t>
          </a:r>
          <a:r>
            <a:rPr kumimoji="1" lang="ja-JP" altLang="en-US" sz="1100">
              <a:solidFill>
                <a:schemeClr val="dk1"/>
              </a:solidFill>
              <a:effectLst/>
              <a:latin typeface="+mn-lt"/>
              <a:ea typeface="+mn-ea"/>
              <a:cs typeface="+mn-cs"/>
            </a:rPr>
            <a:t>除雪関連経費や公営住宅管理経費、町道維持補修に係る工事費の減</a:t>
          </a:r>
          <a:r>
            <a:rPr kumimoji="1" lang="ja-JP" altLang="ja-JP" sz="1100">
              <a:solidFill>
                <a:schemeClr val="dk1"/>
              </a:solidFill>
              <a:effectLst/>
              <a:latin typeface="+mn-lt"/>
              <a:ea typeface="+mn-ea"/>
              <a:cs typeface="+mn-cs"/>
            </a:rPr>
            <a:t>より</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している。公債費については、</a:t>
          </a:r>
          <a:r>
            <a:rPr kumimoji="1" lang="ja-JP" altLang="en-US" sz="1100">
              <a:solidFill>
                <a:schemeClr val="dk1"/>
              </a:solidFill>
              <a:effectLst/>
              <a:latin typeface="+mn-lt"/>
              <a:ea typeface="+mn-ea"/>
              <a:cs typeface="+mn-cs"/>
            </a:rPr>
            <a:t>令和３年度の</a:t>
          </a:r>
          <a:r>
            <a:rPr kumimoji="1" lang="ja-JP" altLang="ja-JP" sz="1100">
              <a:solidFill>
                <a:schemeClr val="dk1"/>
              </a:solidFill>
              <a:effectLst/>
              <a:latin typeface="+mn-lt"/>
              <a:ea typeface="+mn-ea"/>
              <a:cs typeface="+mn-cs"/>
            </a:rPr>
            <a:t>繰上償還</a:t>
          </a:r>
          <a:r>
            <a:rPr kumimoji="1" lang="ja-JP" altLang="en-US" sz="1100">
              <a:solidFill>
                <a:schemeClr val="dk1"/>
              </a:solidFill>
              <a:effectLst/>
              <a:latin typeface="+mn-lt"/>
              <a:ea typeface="+mn-ea"/>
              <a:cs typeface="+mn-cs"/>
            </a:rPr>
            <a:t>額より令和４年度の繰上償還額が少額だったため、減少している。今</a:t>
          </a:r>
          <a:r>
            <a:rPr kumimoji="1" lang="ja-JP" altLang="ja-JP" sz="1100">
              <a:solidFill>
                <a:schemeClr val="dk1"/>
              </a:solidFill>
              <a:effectLst/>
              <a:latin typeface="+mn-lt"/>
              <a:ea typeface="+mn-ea"/>
              <a:cs typeface="+mn-cs"/>
            </a:rPr>
            <a:t>後も地方債の抑制や計画的な繰上償還の実施などを行う必要がある。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実質収支額については、</a:t>
          </a:r>
          <a:r>
            <a:rPr kumimoji="1" lang="ja-JP" altLang="en-US" sz="1100">
              <a:solidFill>
                <a:schemeClr val="dk1"/>
              </a:solidFill>
              <a:effectLst/>
              <a:latin typeface="+mn-lt"/>
              <a:ea typeface="+mn-ea"/>
              <a:cs typeface="+mn-cs"/>
            </a:rPr>
            <a:t>国庫支出金の減による形式収支の減少によりマイナス</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。実質単年度収支については、</a:t>
          </a:r>
          <a:r>
            <a:rPr kumimoji="1" lang="ja-JP" altLang="en-US" sz="1100">
              <a:solidFill>
                <a:schemeClr val="dk1"/>
              </a:solidFill>
              <a:effectLst/>
              <a:latin typeface="+mn-lt"/>
              <a:ea typeface="+mn-ea"/>
              <a:cs typeface="+mn-cs"/>
            </a:rPr>
            <a:t>単年度収支の減及び基金取り崩し額の増によりマイナスとなった。</a:t>
          </a:r>
          <a:r>
            <a:rPr kumimoji="1" lang="ja-JP" altLang="ja-JP" sz="1100">
              <a:solidFill>
                <a:schemeClr val="dk1"/>
              </a:solidFill>
              <a:effectLst/>
              <a:latin typeface="+mn-lt"/>
              <a:ea typeface="+mn-ea"/>
              <a:cs typeface="+mn-cs"/>
            </a:rPr>
            <a:t>財政調整基金残高は、取崩しは行うものの適切な財源の確保と歳出の精査や前年度決算剰余金の積立を行っているため、前年度より若干の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一般会計及びその他の会計の黒字額については、５年間の動向を見てもおおむね例年並みである。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一般会計については、</a:t>
          </a:r>
          <a:r>
            <a:rPr kumimoji="1" lang="ja-JP" altLang="en-US" sz="1100">
              <a:solidFill>
                <a:schemeClr val="dk1"/>
              </a:solidFill>
              <a:effectLst/>
              <a:latin typeface="+mn-lt"/>
              <a:ea typeface="+mn-ea"/>
              <a:cs typeface="+mn-cs"/>
            </a:rPr>
            <a:t>国庫支出金及び地方債の大幅な減により、形式収支が減少し</a:t>
          </a:r>
          <a:r>
            <a:rPr kumimoji="1" lang="ja-JP" altLang="ja-JP" sz="1100">
              <a:solidFill>
                <a:schemeClr val="dk1"/>
              </a:solidFill>
              <a:effectLst/>
              <a:latin typeface="+mn-lt"/>
              <a:ea typeface="+mn-ea"/>
              <a:cs typeface="+mn-cs"/>
            </a:rPr>
            <a:t>実質収支</a:t>
          </a:r>
          <a:r>
            <a:rPr kumimoji="1" lang="ja-JP" altLang="en-US" sz="1100">
              <a:solidFill>
                <a:schemeClr val="dk1"/>
              </a:solidFill>
              <a:effectLst/>
              <a:latin typeface="+mn-lt"/>
              <a:ea typeface="+mn-ea"/>
              <a:cs typeface="+mn-cs"/>
            </a:rPr>
            <a:t>が減少している。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簡易水道事業特別会計については、形式収支の増により実質収支が増加している。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578" t="s">
        <v>82</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75" thickBot="1" x14ac:dyDescent="0.2">
      <c r="B2" s="176" t="s">
        <v>83</v>
      </c>
      <c r="C2" s="176"/>
      <c r="D2" s="177"/>
    </row>
    <row r="3" spans="1:119" ht="18.75" customHeight="1" thickBot="1" x14ac:dyDescent="0.2">
      <c r="A3" s="175"/>
      <c r="B3" s="579" t="s">
        <v>84</v>
      </c>
      <c r="C3" s="580"/>
      <c r="D3" s="580"/>
      <c r="E3" s="581"/>
      <c r="F3" s="581"/>
      <c r="G3" s="581"/>
      <c r="H3" s="581"/>
      <c r="I3" s="581"/>
      <c r="J3" s="581"/>
      <c r="K3" s="581"/>
      <c r="L3" s="581" t="s">
        <v>85</v>
      </c>
      <c r="M3" s="581"/>
      <c r="N3" s="581"/>
      <c r="O3" s="581"/>
      <c r="P3" s="581"/>
      <c r="Q3" s="581"/>
      <c r="R3" s="584"/>
      <c r="S3" s="584"/>
      <c r="T3" s="584"/>
      <c r="U3" s="584"/>
      <c r="V3" s="585"/>
      <c r="W3" s="475" t="s">
        <v>86</v>
      </c>
      <c r="X3" s="476"/>
      <c r="Y3" s="476"/>
      <c r="Z3" s="476"/>
      <c r="AA3" s="476"/>
      <c r="AB3" s="580"/>
      <c r="AC3" s="584" t="s">
        <v>87</v>
      </c>
      <c r="AD3" s="476"/>
      <c r="AE3" s="476"/>
      <c r="AF3" s="476"/>
      <c r="AG3" s="476"/>
      <c r="AH3" s="476"/>
      <c r="AI3" s="476"/>
      <c r="AJ3" s="476"/>
      <c r="AK3" s="476"/>
      <c r="AL3" s="546"/>
      <c r="AM3" s="475" t="s">
        <v>88</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89</v>
      </c>
      <c r="BO3" s="476"/>
      <c r="BP3" s="476"/>
      <c r="BQ3" s="476"/>
      <c r="BR3" s="476"/>
      <c r="BS3" s="476"/>
      <c r="BT3" s="476"/>
      <c r="BU3" s="546"/>
      <c r="BV3" s="475" t="s">
        <v>90</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91</v>
      </c>
      <c r="CU3" s="476"/>
      <c r="CV3" s="476"/>
      <c r="CW3" s="476"/>
      <c r="CX3" s="476"/>
      <c r="CY3" s="476"/>
      <c r="CZ3" s="476"/>
      <c r="DA3" s="546"/>
      <c r="DB3" s="475" t="s">
        <v>92</v>
      </c>
      <c r="DC3" s="476"/>
      <c r="DD3" s="476"/>
      <c r="DE3" s="476"/>
      <c r="DF3" s="476"/>
      <c r="DG3" s="476"/>
      <c r="DH3" s="476"/>
      <c r="DI3" s="546"/>
    </row>
    <row r="4" spans="1:119" ht="18.75" customHeight="1" x14ac:dyDescent="0.15">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93</v>
      </c>
      <c r="AZ4" s="433"/>
      <c r="BA4" s="433"/>
      <c r="BB4" s="433"/>
      <c r="BC4" s="433"/>
      <c r="BD4" s="433"/>
      <c r="BE4" s="433"/>
      <c r="BF4" s="433"/>
      <c r="BG4" s="433"/>
      <c r="BH4" s="433"/>
      <c r="BI4" s="433"/>
      <c r="BJ4" s="433"/>
      <c r="BK4" s="433"/>
      <c r="BL4" s="433"/>
      <c r="BM4" s="434"/>
      <c r="BN4" s="435">
        <v>3648250</v>
      </c>
      <c r="BO4" s="436"/>
      <c r="BP4" s="436"/>
      <c r="BQ4" s="436"/>
      <c r="BR4" s="436"/>
      <c r="BS4" s="436"/>
      <c r="BT4" s="436"/>
      <c r="BU4" s="437"/>
      <c r="BV4" s="435">
        <v>3748910</v>
      </c>
      <c r="BW4" s="436"/>
      <c r="BX4" s="436"/>
      <c r="BY4" s="436"/>
      <c r="BZ4" s="436"/>
      <c r="CA4" s="436"/>
      <c r="CB4" s="436"/>
      <c r="CC4" s="437"/>
      <c r="CD4" s="572" t="s">
        <v>94</v>
      </c>
      <c r="CE4" s="573"/>
      <c r="CF4" s="573"/>
      <c r="CG4" s="573"/>
      <c r="CH4" s="573"/>
      <c r="CI4" s="573"/>
      <c r="CJ4" s="573"/>
      <c r="CK4" s="573"/>
      <c r="CL4" s="573"/>
      <c r="CM4" s="573"/>
      <c r="CN4" s="573"/>
      <c r="CO4" s="573"/>
      <c r="CP4" s="573"/>
      <c r="CQ4" s="573"/>
      <c r="CR4" s="573"/>
      <c r="CS4" s="574"/>
      <c r="CT4" s="575">
        <v>9.6999999999999993</v>
      </c>
      <c r="CU4" s="576"/>
      <c r="CV4" s="576"/>
      <c r="CW4" s="576"/>
      <c r="CX4" s="576"/>
      <c r="CY4" s="576"/>
      <c r="CZ4" s="576"/>
      <c r="DA4" s="577"/>
      <c r="DB4" s="575">
        <v>11.2</v>
      </c>
      <c r="DC4" s="576"/>
      <c r="DD4" s="576"/>
      <c r="DE4" s="576"/>
      <c r="DF4" s="576"/>
      <c r="DG4" s="576"/>
      <c r="DH4" s="576"/>
      <c r="DI4" s="577"/>
    </row>
    <row r="5" spans="1:119" ht="18.75" customHeight="1" x14ac:dyDescent="0.15">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95</v>
      </c>
      <c r="AN5" s="363"/>
      <c r="AO5" s="363"/>
      <c r="AP5" s="363"/>
      <c r="AQ5" s="363"/>
      <c r="AR5" s="363"/>
      <c r="AS5" s="363"/>
      <c r="AT5" s="364"/>
      <c r="AU5" s="464" t="s">
        <v>96</v>
      </c>
      <c r="AV5" s="465"/>
      <c r="AW5" s="465"/>
      <c r="AX5" s="465"/>
      <c r="AY5" s="420" t="s">
        <v>97</v>
      </c>
      <c r="AZ5" s="421"/>
      <c r="BA5" s="421"/>
      <c r="BB5" s="421"/>
      <c r="BC5" s="421"/>
      <c r="BD5" s="421"/>
      <c r="BE5" s="421"/>
      <c r="BF5" s="421"/>
      <c r="BG5" s="421"/>
      <c r="BH5" s="421"/>
      <c r="BI5" s="421"/>
      <c r="BJ5" s="421"/>
      <c r="BK5" s="421"/>
      <c r="BL5" s="421"/>
      <c r="BM5" s="422"/>
      <c r="BN5" s="406">
        <v>3433726</v>
      </c>
      <c r="BO5" s="407"/>
      <c r="BP5" s="407"/>
      <c r="BQ5" s="407"/>
      <c r="BR5" s="407"/>
      <c r="BS5" s="407"/>
      <c r="BT5" s="407"/>
      <c r="BU5" s="408"/>
      <c r="BV5" s="406">
        <v>3497023</v>
      </c>
      <c r="BW5" s="407"/>
      <c r="BX5" s="407"/>
      <c r="BY5" s="407"/>
      <c r="BZ5" s="407"/>
      <c r="CA5" s="407"/>
      <c r="CB5" s="407"/>
      <c r="CC5" s="408"/>
      <c r="CD5" s="446" t="s">
        <v>98</v>
      </c>
      <c r="CE5" s="366"/>
      <c r="CF5" s="366"/>
      <c r="CG5" s="366"/>
      <c r="CH5" s="366"/>
      <c r="CI5" s="366"/>
      <c r="CJ5" s="366"/>
      <c r="CK5" s="366"/>
      <c r="CL5" s="366"/>
      <c r="CM5" s="366"/>
      <c r="CN5" s="366"/>
      <c r="CO5" s="366"/>
      <c r="CP5" s="366"/>
      <c r="CQ5" s="366"/>
      <c r="CR5" s="366"/>
      <c r="CS5" s="447"/>
      <c r="CT5" s="403">
        <v>80.8</v>
      </c>
      <c r="CU5" s="404"/>
      <c r="CV5" s="404"/>
      <c r="CW5" s="404"/>
      <c r="CX5" s="404"/>
      <c r="CY5" s="404"/>
      <c r="CZ5" s="404"/>
      <c r="DA5" s="405"/>
      <c r="DB5" s="403">
        <v>74.8</v>
      </c>
      <c r="DC5" s="404"/>
      <c r="DD5" s="404"/>
      <c r="DE5" s="404"/>
      <c r="DF5" s="404"/>
      <c r="DG5" s="404"/>
      <c r="DH5" s="404"/>
      <c r="DI5" s="405"/>
    </row>
    <row r="6" spans="1:119" ht="18.75" customHeight="1" x14ac:dyDescent="0.15">
      <c r="A6" s="175"/>
      <c r="B6" s="552" t="s">
        <v>99</v>
      </c>
      <c r="C6" s="393"/>
      <c r="D6" s="393"/>
      <c r="E6" s="553"/>
      <c r="F6" s="553"/>
      <c r="G6" s="553"/>
      <c r="H6" s="553"/>
      <c r="I6" s="553"/>
      <c r="J6" s="553"/>
      <c r="K6" s="553"/>
      <c r="L6" s="553" t="s">
        <v>100</v>
      </c>
      <c r="M6" s="553"/>
      <c r="N6" s="553"/>
      <c r="O6" s="553"/>
      <c r="P6" s="553"/>
      <c r="Q6" s="553"/>
      <c r="R6" s="391"/>
      <c r="S6" s="391"/>
      <c r="T6" s="391"/>
      <c r="U6" s="391"/>
      <c r="V6" s="559"/>
      <c r="W6" s="496" t="s">
        <v>101</v>
      </c>
      <c r="X6" s="392"/>
      <c r="Y6" s="392"/>
      <c r="Z6" s="392"/>
      <c r="AA6" s="392"/>
      <c r="AB6" s="393"/>
      <c r="AC6" s="564" t="s">
        <v>102</v>
      </c>
      <c r="AD6" s="565"/>
      <c r="AE6" s="565"/>
      <c r="AF6" s="565"/>
      <c r="AG6" s="565"/>
      <c r="AH6" s="565"/>
      <c r="AI6" s="565"/>
      <c r="AJ6" s="565"/>
      <c r="AK6" s="565"/>
      <c r="AL6" s="566"/>
      <c r="AM6" s="463" t="s">
        <v>103</v>
      </c>
      <c r="AN6" s="363"/>
      <c r="AO6" s="363"/>
      <c r="AP6" s="363"/>
      <c r="AQ6" s="363"/>
      <c r="AR6" s="363"/>
      <c r="AS6" s="363"/>
      <c r="AT6" s="364"/>
      <c r="AU6" s="464" t="s">
        <v>96</v>
      </c>
      <c r="AV6" s="465"/>
      <c r="AW6" s="465"/>
      <c r="AX6" s="465"/>
      <c r="AY6" s="420" t="s">
        <v>104</v>
      </c>
      <c r="AZ6" s="421"/>
      <c r="BA6" s="421"/>
      <c r="BB6" s="421"/>
      <c r="BC6" s="421"/>
      <c r="BD6" s="421"/>
      <c r="BE6" s="421"/>
      <c r="BF6" s="421"/>
      <c r="BG6" s="421"/>
      <c r="BH6" s="421"/>
      <c r="BI6" s="421"/>
      <c r="BJ6" s="421"/>
      <c r="BK6" s="421"/>
      <c r="BL6" s="421"/>
      <c r="BM6" s="422"/>
      <c r="BN6" s="406">
        <v>214524</v>
      </c>
      <c r="BO6" s="407"/>
      <c r="BP6" s="407"/>
      <c r="BQ6" s="407"/>
      <c r="BR6" s="407"/>
      <c r="BS6" s="407"/>
      <c r="BT6" s="407"/>
      <c r="BU6" s="408"/>
      <c r="BV6" s="406">
        <v>251887</v>
      </c>
      <c r="BW6" s="407"/>
      <c r="BX6" s="407"/>
      <c r="BY6" s="407"/>
      <c r="BZ6" s="407"/>
      <c r="CA6" s="407"/>
      <c r="CB6" s="407"/>
      <c r="CC6" s="408"/>
      <c r="CD6" s="446" t="s">
        <v>105</v>
      </c>
      <c r="CE6" s="366"/>
      <c r="CF6" s="366"/>
      <c r="CG6" s="366"/>
      <c r="CH6" s="366"/>
      <c r="CI6" s="366"/>
      <c r="CJ6" s="366"/>
      <c r="CK6" s="366"/>
      <c r="CL6" s="366"/>
      <c r="CM6" s="366"/>
      <c r="CN6" s="366"/>
      <c r="CO6" s="366"/>
      <c r="CP6" s="366"/>
      <c r="CQ6" s="366"/>
      <c r="CR6" s="366"/>
      <c r="CS6" s="447"/>
      <c r="CT6" s="549">
        <v>81.5</v>
      </c>
      <c r="CU6" s="550"/>
      <c r="CV6" s="550"/>
      <c r="CW6" s="550"/>
      <c r="CX6" s="550"/>
      <c r="CY6" s="550"/>
      <c r="CZ6" s="550"/>
      <c r="DA6" s="551"/>
      <c r="DB6" s="549">
        <v>77.2</v>
      </c>
      <c r="DC6" s="550"/>
      <c r="DD6" s="550"/>
      <c r="DE6" s="550"/>
      <c r="DF6" s="550"/>
      <c r="DG6" s="550"/>
      <c r="DH6" s="550"/>
      <c r="DI6" s="551"/>
    </row>
    <row r="7" spans="1:119" ht="18.75" customHeight="1" x14ac:dyDescent="0.15">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106</v>
      </c>
      <c r="AN7" s="363"/>
      <c r="AO7" s="363"/>
      <c r="AP7" s="363"/>
      <c r="AQ7" s="363"/>
      <c r="AR7" s="363"/>
      <c r="AS7" s="363"/>
      <c r="AT7" s="364"/>
      <c r="AU7" s="464" t="s">
        <v>107</v>
      </c>
      <c r="AV7" s="465"/>
      <c r="AW7" s="465"/>
      <c r="AX7" s="465"/>
      <c r="AY7" s="420" t="s">
        <v>108</v>
      </c>
      <c r="AZ7" s="421"/>
      <c r="BA7" s="421"/>
      <c r="BB7" s="421"/>
      <c r="BC7" s="421"/>
      <c r="BD7" s="421"/>
      <c r="BE7" s="421"/>
      <c r="BF7" s="421"/>
      <c r="BG7" s="421"/>
      <c r="BH7" s="421"/>
      <c r="BI7" s="421"/>
      <c r="BJ7" s="421"/>
      <c r="BK7" s="421"/>
      <c r="BL7" s="421"/>
      <c r="BM7" s="422"/>
      <c r="BN7" s="406">
        <v>2304</v>
      </c>
      <c r="BO7" s="407"/>
      <c r="BP7" s="407"/>
      <c r="BQ7" s="407"/>
      <c r="BR7" s="407"/>
      <c r="BS7" s="407"/>
      <c r="BT7" s="407"/>
      <c r="BU7" s="408"/>
      <c r="BV7" s="406">
        <v>2457</v>
      </c>
      <c r="BW7" s="407"/>
      <c r="BX7" s="407"/>
      <c r="BY7" s="407"/>
      <c r="BZ7" s="407"/>
      <c r="CA7" s="407"/>
      <c r="CB7" s="407"/>
      <c r="CC7" s="408"/>
      <c r="CD7" s="446" t="s">
        <v>109</v>
      </c>
      <c r="CE7" s="366"/>
      <c r="CF7" s="366"/>
      <c r="CG7" s="366"/>
      <c r="CH7" s="366"/>
      <c r="CI7" s="366"/>
      <c r="CJ7" s="366"/>
      <c r="CK7" s="366"/>
      <c r="CL7" s="366"/>
      <c r="CM7" s="366"/>
      <c r="CN7" s="366"/>
      <c r="CO7" s="366"/>
      <c r="CP7" s="366"/>
      <c r="CQ7" s="366"/>
      <c r="CR7" s="366"/>
      <c r="CS7" s="447"/>
      <c r="CT7" s="406">
        <v>2198905</v>
      </c>
      <c r="CU7" s="407"/>
      <c r="CV7" s="407"/>
      <c r="CW7" s="407"/>
      <c r="CX7" s="407"/>
      <c r="CY7" s="407"/>
      <c r="CZ7" s="407"/>
      <c r="DA7" s="408"/>
      <c r="DB7" s="406">
        <v>2232269</v>
      </c>
      <c r="DC7" s="407"/>
      <c r="DD7" s="407"/>
      <c r="DE7" s="407"/>
      <c r="DF7" s="407"/>
      <c r="DG7" s="407"/>
      <c r="DH7" s="407"/>
      <c r="DI7" s="408"/>
    </row>
    <row r="8" spans="1:119" ht="18.75" customHeight="1" thickBot="1" x14ac:dyDescent="0.2">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110</v>
      </c>
      <c r="AN8" s="363"/>
      <c r="AO8" s="363"/>
      <c r="AP8" s="363"/>
      <c r="AQ8" s="363"/>
      <c r="AR8" s="363"/>
      <c r="AS8" s="363"/>
      <c r="AT8" s="364"/>
      <c r="AU8" s="464" t="s">
        <v>111</v>
      </c>
      <c r="AV8" s="465"/>
      <c r="AW8" s="465"/>
      <c r="AX8" s="465"/>
      <c r="AY8" s="420" t="s">
        <v>112</v>
      </c>
      <c r="AZ8" s="421"/>
      <c r="BA8" s="421"/>
      <c r="BB8" s="421"/>
      <c r="BC8" s="421"/>
      <c r="BD8" s="421"/>
      <c r="BE8" s="421"/>
      <c r="BF8" s="421"/>
      <c r="BG8" s="421"/>
      <c r="BH8" s="421"/>
      <c r="BI8" s="421"/>
      <c r="BJ8" s="421"/>
      <c r="BK8" s="421"/>
      <c r="BL8" s="421"/>
      <c r="BM8" s="422"/>
      <c r="BN8" s="406">
        <v>212220</v>
      </c>
      <c r="BO8" s="407"/>
      <c r="BP8" s="407"/>
      <c r="BQ8" s="407"/>
      <c r="BR8" s="407"/>
      <c r="BS8" s="407"/>
      <c r="BT8" s="407"/>
      <c r="BU8" s="408"/>
      <c r="BV8" s="406">
        <v>249430</v>
      </c>
      <c r="BW8" s="407"/>
      <c r="BX8" s="407"/>
      <c r="BY8" s="407"/>
      <c r="BZ8" s="407"/>
      <c r="CA8" s="407"/>
      <c r="CB8" s="407"/>
      <c r="CC8" s="408"/>
      <c r="CD8" s="446" t="s">
        <v>113</v>
      </c>
      <c r="CE8" s="366"/>
      <c r="CF8" s="366"/>
      <c r="CG8" s="366"/>
      <c r="CH8" s="366"/>
      <c r="CI8" s="366"/>
      <c r="CJ8" s="366"/>
      <c r="CK8" s="366"/>
      <c r="CL8" s="366"/>
      <c r="CM8" s="366"/>
      <c r="CN8" s="366"/>
      <c r="CO8" s="366"/>
      <c r="CP8" s="366"/>
      <c r="CQ8" s="366"/>
      <c r="CR8" s="366"/>
      <c r="CS8" s="447"/>
      <c r="CT8" s="509">
        <v>0.24</v>
      </c>
      <c r="CU8" s="510"/>
      <c r="CV8" s="510"/>
      <c r="CW8" s="510"/>
      <c r="CX8" s="510"/>
      <c r="CY8" s="510"/>
      <c r="CZ8" s="510"/>
      <c r="DA8" s="511"/>
      <c r="DB8" s="509">
        <v>0.24</v>
      </c>
      <c r="DC8" s="510"/>
      <c r="DD8" s="510"/>
      <c r="DE8" s="510"/>
      <c r="DF8" s="510"/>
      <c r="DG8" s="510"/>
      <c r="DH8" s="510"/>
      <c r="DI8" s="511"/>
    </row>
    <row r="9" spans="1:119" ht="18.75" customHeight="1" thickBot="1" x14ac:dyDescent="0.2">
      <c r="A9" s="175"/>
      <c r="B9" s="538" t="s">
        <v>114</v>
      </c>
      <c r="C9" s="539"/>
      <c r="D9" s="539"/>
      <c r="E9" s="539"/>
      <c r="F9" s="539"/>
      <c r="G9" s="539"/>
      <c r="H9" s="539"/>
      <c r="I9" s="539"/>
      <c r="J9" s="539"/>
      <c r="K9" s="457"/>
      <c r="L9" s="540" t="s">
        <v>115</v>
      </c>
      <c r="M9" s="541"/>
      <c r="N9" s="541"/>
      <c r="O9" s="541"/>
      <c r="P9" s="541"/>
      <c r="Q9" s="542"/>
      <c r="R9" s="543">
        <v>1862</v>
      </c>
      <c r="S9" s="544"/>
      <c r="T9" s="544"/>
      <c r="U9" s="544"/>
      <c r="V9" s="545"/>
      <c r="W9" s="475" t="s">
        <v>116</v>
      </c>
      <c r="X9" s="476"/>
      <c r="Y9" s="476"/>
      <c r="Z9" s="476"/>
      <c r="AA9" s="476"/>
      <c r="AB9" s="476"/>
      <c r="AC9" s="476"/>
      <c r="AD9" s="476"/>
      <c r="AE9" s="476"/>
      <c r="AF9" s="476"/>
      <c r="AG9" s="476"/>
      <c r="AH9" s="476"/>
      <c r="AI9" s="476"/>
      <c r="AJ9" s="476"/>
      <c r="AK9" s="476"/>
      <c r="AL9" s="546"/>
      <c r="AM9" s="463" t="s">
        <v>117</v>
      </c>
      <c r="AN9" s="363"/>
      <c r="AO9" s="363"/>
      <c r="AP9" s="363"/>
      <c r="AQ9" s="363"/>
      <c r="AR9" s="363"/>
      <c r="AS9" s="363"/>
      <c r="AT9" s="364"/>
      <c r="AU9" s="464" t="s">
        <v>107</v>
      </c>
      <c r="AV9" s="465"/>
      <c r="AW9" s="465"/>
      <c r="AX9" s="465"/>
      <c r="AY9" s="420" t="s">
        <v>118</v>
      </c>
      <c r="AZ9" s="421"/>
      <c r="BA9" s="421"/>
      <c r="BB9" s="421"/>
      <c r="BC9" s="421"/>
      <c r="BD9" s="421"/>
      <c r="BE9" s="421"/>
      <c r="BF9" s="421"/>
      <c r="BG9" s="421"/>
      <c r="BH9" s="421"/>
      <c r="BI9" s="421"/>
      <c r="BJ9" s="421"/>
      <c r="BK9" s="421"/>
      <c r="BL9" s="421"/>
      <c r="BM9" s="422"/>
      <c r="BN9" s="406">
        <v>-37210</v>
      </c>
      <c r="BO9" s="407"/>
      <c r="BP9" s="407"/>
      <c r="BQ9" s="407"/>
      <c r="BR9" s="407"/>
      <c r="BS9" s="407"/>
      <c r="BT9" s="407"/>
      <c r="BU9" s="408"/>
      <c r="BV9" s="406">
        <v>18383</v>
      </c>
      <c r="BW9" s="407"/>
      <c r="BX9" s="407"/>
      <c r="BY9" s="407"/>
      <c r="BZ9" s="407"/>
      <c r="CA9" s="407"/>
      <c r="CB9" s="407"/>
      <c r="CC9" s="408"/>
      <c r="CD9" s="446" t="s">
        <v>119</v>
      </c>
      <c r="CE9" s="366"/>
      <c r="CF9" s="366"/>
      <c r="CG9" s="366"/>
      <c r="CH9" s="366"/>
      <c r="CI9" s="366"/>
      <c r="CJ9" s="366"/>
      <c r="CK9" s="366"/>
      <c r="CL9" s="366"/>
      <c r="CM9" s="366"/>
      <c r="CN9" s="366"/>
      <c r="CO9" s="366"/>
      <c r="CP9" s="366"/>
      <c r="CQ9" s="366"/>
      <c r="CR9" s="366"/>
      <c r="CS9" s="447"/>
      <c r="CT9" s="403">
        <v>15.2</v>
      </c>
      <c r="CU9" s="404"/>
      <c r="CV9" s="404"/>
      <c r="CW9" s="404"/>
      <c r="CX9" s="404"/>
      <c r="CY9" s="404"/>
      <c r="CZ9" s="404"/>
      <c r="DA9" s="405"/>
      <c r="DB9" s="403">
        <v>17.100000000000001</v>
      </c>
      <c r="DC9" s="404"/>
      <c r="DD9" s="404"/>
      <c r="DE9" s="404"/>
      <c r="DF9" s="404"/>
      <c r="DG9" s="404"/>
      <c r="DH9" s="404"/>
      <c r="DI9" s="405"/>
    </row>
    <row r="10" spans="1:119" ht="18.75" customHeight="1" thickBot="1" x14ac:dyDescent="0.2">
      <c r="A10" s="175"/>
      <c r="B10" s="538"/>
      <c r="C10" s="539"/>
      <c r="D10" s="539"/>
      <c r="E10" s="539"/>
      <c r="F10" s="539"/>
      <c r="G10" s="539"/>
      <c r="H10" s="539"/>
      <c r="I10" s="539"/>
      <c r="J10" s="539"/>
      <c r="K10" s="457"/>
      <c r="L10" s="362" t="s">
        <v>120</v>
      </c>
      <c r="M10" s="363"/>
      <c r="N10" s="363"/>
      <c r="O10" s="363"/>
      <c r="P10" s="363"/>
      <c r="Q10" s="364"/>
      <c r="R10" s="359">
        <v>2189</v>
      </c>
      <c r="S10" s="360"/>
      <c r="T10" s="360"/>
      <c r="U10" s="360"/>
      <c r="V10" s="419"/>
      <c r="W10" s="547"/>
      <c r="X10" s="357"/>
      <c r="Y10" s="357"/>
      <c r="Z10" s="357"/>
      <c r="AA10" s="357"/>
      <c r="AB10" s="357"/>
      <c r="AC10" s="357"/>
      <c r="AD10" s="357"/>
      <c r="AE10" s="357"/>
      <c r="AF10" s="357"/>
      <c r="AG10" s="357"/>
      <c r="AH10" s="357"/>
      <c r="AI10" s="357"/>
      <c r="AJ10" s="357"/>
      <c r="AK10" s="357"/>
      <c r="AL10" s="548"/>
      <c r="AM10" s="463" t="s">
        <v>121</v>
      </c>
      <c r="AN10" s="363"/>
      <c r="AO10" s="363"/>
      <c r="AP10" s="363"/>
      <c r="AQ10" s="363"/>
      <c r="AR10" s="363"/>
      <c r="AS10" s="363"/>
      <c r="AT10" s="364"/>
      <c r="AU10" s="464" t="s">
        <v>122</v>
      </c>
      <c r="AV10" s="465"/>
      <c r="AW10" s="465"/>
      <c r="AX10" s="465"/>
      <c r="AY10" s="420" t="s">
        <v>123</v>
      </c>
      <c r="AZ10" s="421"/>
      <c r="BA10" s="421"/>
      <c r="BB10" s="421"/>
      <c r="BC10" s="421"/>
      <c r="BD10" s="421"/>
      <c r="BE10" s="421"/>
      <c r="BF10" s="421"/>
      <c r="BG10" s="421"/>
      <c r="BH10" s="421"/>
      <c r="BI10" s="421"/>
      <c r="BJ10" s="421"/>
      <c r="BK10" s="421"/>
      <c r="BL10" s="421"/>
      <c r="BM10" s="422"/>
      <c r="BN10" s="406">
        <v>15</v>
      </c>
      <c r="BO10" s="407"/>
      <c r="BP10" s="407"/>
      <c r="BQ10" s="407"/>
      <c r="BR10" s="407"/>
      <c r="BS10" s="407"/>
      <c r="BT10" s="407"/>
      <c r="BU10" s="408"/>
      <c r="BV10" s="406">
        <v>22</v>
      </c>
      <c r="BW10" s="407"/>
      <c r="BX10" s="407"/>
      <c r="BY10" s="407"/>
      <c r="BZ10" s="407"/>
      <c r="CA10" s="407"/>
      <c r="CB10" s="407"/>
      <c r="CC10" s="408"/>
      <c r="CD10" s="181" t="s">
        <v>124</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538"/>
      <c r="C11" s="539"/>
      <c r="D11" s="539"/>
      <c r="E11" s="539"/>
      <c r="F11" s="539"/>
      <c r="G11" s="539"/>
      <c r="H11" s="539"/>
      <c r="I11" s="539"/>
      <c r="J11" s="539"/>
      <c r="K11" s="457"/>
      <c r="L11" s="367" t="s">
        <v>125</v>
      </c>
      <c r="M11" s="368"/>
      <c r="N11" s="368"/>
      <c r="O11" s="368"/>
      <c r="P11" s="368"/>
      <c r="Q11" s="369"/>
      <c r="R11" s="535" t="s">
        <v>126</v>
      </c>
      <c r="S11" s="536"/>
      <c r="T11" s="536"/>
      <c r="U11" s="536"/>
      <c r="V11" s="537"/>
      <c r="W11" s="547"/>
      <c r="X11" s="357"/>
      <c r="Y11" s="357"/>
      <c r="Z11" s="357"/>
      <c r="AA11" s="357"/>
      <c r="AB11" s="357"/>
      <c r="AC11" s="357"/>
      <c r="AD11" s="357"/>
      <c r="AE11" s="357"/>
      <c r="AF11" s="357"/>
      <c r="AG11" s="357"/>
      <c r="AH11" s="357"/>
      <c r="AI11" s="357"/>
      <c r="AJ11" s="357"/>
      <c r="AK11" s="357"/>
      <c r="AL11" s="548"/>
      <c r="AM11" s="463" t="s">
        <v>127</v>
      </c>
      <c r="AN11" s="363"/>
      <c r="AO11" s="363"/>
      <c r="AP11" s="363"/>
      <c r="AQ11" s="363"/>
      <c r="AR11" s="363"/>
      <c r="AS11" s="363"/>
      <c r="AT11" s="364"/>
      <c r="AU11" s="464" t="s">
        <v>122</v>
      </c>
      <c r="AV11" s="465"/>
      <c r="AW11" s="465"/>
      <c r="AX11" s="465"/>
      <c r="AY11" s="420" t="s">
        <v>128</v>
      </c>
      <c r="AZ11" s="421"/>
      <c r="BA11" s="421"/>
      <c r="BB11" s="421"/>
      <c r="BC11" s="421"/>
      <c r="BD11" s="421"/>
      <c r="BE11" s="421"/>
      <c r="BF11" s="421"/>
      <c r="BG11" s="421"/>
      <c r="BH11" s="421"/>
      <c r="BI11" s="421"/>
      <c r="BJ11" s="421"/>
      <c r="BK11" s="421"/>
      <c r="BL11" s="421"/>
      <c r="BM11" s="422"/>
      <c r="BN11" s="406">
        <v>45172</v>
      </c>
      <c r="BO11" s="407"/>
      <c r="BP11" s="407"/>
      <c r="BQ11" s="407"/>
      <c r="BR11" s="407"/>
      <c r="BS11" s="407"/>
      <c r="BT11" s="407"/>
      <c r="BU11" s="408"/>
      <c r="BV11" s="406">
        <v>93726</v>
      </c>
      <c r="BW11" s="407"/>
      <c r="BX11" s="407"/>
      <c r="BY11" s="407"/>
      <c r="BZ11" s="407"/>
      <c r="CA11" s="407"/>
      <c r="CB11" s="407"/>
      <c r="CC11" s="408"/>
      <c r="CD11" s="446" t="s">
        <v>129</v>
      </c>
      <c r="CE11" s="366"/>
      <c r="CF11" s="366"/>
      <c r="CG11" s="366"/>
      <c r="CH11" s="366"/>
      <c r="CI11" s="366"/>
      <c r="CJ11" s="366"/>
      <c r="CK11" s="366"/>
      <c r="CL11" s="366"/>
      <c r="CM11" s="366"/>
      <c r="CN11" s="366"/>
      <c r="CO11" s="366"/>
      <c r="CP11" s="366"/>
      <c r="CQ11" s="366"/>
      <c r="CR11" s="366"/>
      <c r="CS11" s="447"/>
      <c r="CT11" s="509" t="s">
        <v>130</v>
      </c>
      <c r="CU11" s="510"/>
      <c r="CV11" s="510"/>
      <c r="CW11" s="510"/>
      <c r="CX11" s="510"/>
      <c r="CY11" s="510"/>
      <c r="CZ11" s="510"/>
      <c r="DA11" s="511"/>
      <c r="DB11" s="509" t="s">
        <v>130</v>
      </c>
      <c r="DC11" s="510"/>
      <c r="DD11" s="510"/>
      <c r="DE11" s="510"/>
      <c r="DF11" s="510"/>
      <c r="DG11" s="510"/>
      <c r="DH11" s="510"/>
      <c r="DI11" s="511"/>
    </row>
    <row r="12" spans="1:119" ht="18.75" customHeight="1" x14ac:dyDescent="0.15">
      <c r="A12" s="175"/>
      <c r="B12" s="512" t="s">
        <v>131</v>
      </c>
      <c r="C12" s="513"/>
      <c r="D12" s="513"/>
      <c r="E12" s="513"/>
      <c r="F12" s="513"/>
      <c r="G12" s="513"/>
      <c r="H12" s="513"/>
      <c r="I12" s="513"/>
      <c r="J12" s="513"/>
      <c r="K12" s="514"/>
      <c r="L12" s="521" t="s">
        <v>132</v>
      </c>
      <c r="M12" s="522"/>
      <c r="N12" s="522"/>
      <c r="O12" s="522"/>
      <c r="P12" s="522"/>
      <c r="Q12" s="523"/>
      <c r="R12" s="524">
        <v>1801</v>
      </c>
      <c r="S12" s="525"/>
      <c r="T12" s="525"/>
      <c r="U12" s="525"/>
      <c r="V12" s="526"/>
      <c r="W12" s="527" t="s">
        <v>1</v>
      </c>
      <c r="X12" s="465"/>
      <c r="Y12" s="465"/>
      <c r="Z12" s="465"/>
      <c r="AA12" s="465"/>
      <c r="AB12" s="528"/>
      <c r="AC12" s="529" t="s">
        <v>133</v>
      </c>
      <c r="AD12" s="530"/>
      <c r="AE12" s="530"/>
      <c r="AF12" s="530"/>
      <c r="AG12" s="531"/>
      <c r="AH12" s="529" t="s">
        <v>134</v>
      </c>
      <c r="AI12" s="530"/>
      <c r="AJ12" s="530"/>
      <c r="AK12" s="530"/>
      <c r="AL12" s="532"/>
      <c r="AM12" s="463" t="s">
        <v>135</v>
      </c>
      <c r="AN12" s="363"/>
      <c r="AO12" s="363"/>
      <c r="AP12" s="363"/>
      <c r="AQ12" s="363"/>
      <c r="AR12" s="363"/>
      <c r="AS12" s="363"/>
      <c r="AT12" s="364"/>
      <c r="AU12" s="464" t="s">
        <v>107</v>
      </c>
      <c r="AV12" s="465"/>
      <c r="AW12" s="465"/>
      <c r="AX12" s="465"/>
      <c r="AY12" s="420" t="s">
        <v>136</v>
      </c>
      <c r="AZ12" s="421"/>
      <c r="BA12" s="421"/>
      <c r="BB12" s="421"/>
      <c r="BC12" s="421"/>
      <c r="BD12" s="421"/>
      <c r="BE12" s="421"/>
      <c r="BF12" s="421"/>
      <c r="BG12" s="421"/>
      <c r="BH12" s="421"/>
      <c r="BI12" s="421"/>
      <c r="BJ12" s="421"/>
      <c r="BK12" s="421"/>
      <c r="BL12" s="421"/>
      <c r="BM12" s="422"/>
      <c r="BN12" s="406">
        <v>103659</v>
      </c>
      <c r="BO12" s="407"/>
      <c r="BP12" s="407"/>
      <c r="BQ12" s="407"/>
      <c r="BR12" s="407"/>
      <c r="BS12" s="407"/>
      <c r="BT12" s="407"/>
      <c r="BU12" s="408"/>
      <c r="BV12" s="406">
        <v>18379</v>
      </c>
      <c r="BW12" s="407"/>
      <c r="BX12" s="407"/>
      <c r="BY12" s="407"/>
      <c r="BZ12" s="407"/>
      <c r="CA12" s="407"/>
      <c r="CB12" s="407"/>
      <c r="CC12" s="408"/>
      <c r="CD12" s="446" t="s">
        <v>137</v>
      </c>
      <c r="CE12" s="366"/>
      <c r="CF12" s="366"/>
      <c r="CG12" s="366"/>
      <c r="CH12" s="366"/>
      <c r="CI12" s="366"/>
      <c r="CJ12" s="366"/>
      <c r="CK12" s="366"/>
      <c r="CL12" s="366"/>
      <c r="CM12" s="366"/>
      <c r="CN12" s="366"/>
      <c r="CO12" s="366"/>
      <c r="CP12" s="366"/>
      <c r="CQ12" s="366"/>
      <c r="CR12" s="366"/>
      <c r="CS12" s="447"/>
      <c r="CT12" s="509" t="s">
        <v>138</v>
      </c>
      <c r="CU12" s="510"/>
      <c r="CV12" s="510"/>
      <c r="CW12" s="510"/>
      <c r="CX12" s="510"/>
      <c r="CY12" s="510"/>
      <c r="CZ12" s="510"/>
      <c r="DA12" s="511"/>
      <c r="DB12" s="509" t="s">
        <v>138</v>
      </c>
      <c r="DC12" s="510"/>
      <c r="DD12" s="510"/>
      <c r="DE12" s="510"/>
      <c r="DF12" s="510"/>
      <c r="DG12" s="510"/>
      <c r="DH12" s="510"/>
      <c r="DI12" s="511"/>
    </row>
    <row r="13" spans="1:119" ht="18.75" customHeight="1" x14ac:dyDescent="0.15">
      <c r="A13" s="175"/>
      <c r="B13" s="515"/>
      <c r="C13" s="516"/>
      <c r="D13" s="516"/>
      <c r="E13" s="516"/>
      <c r="F13" s="516"/>
      <c r="G13" s="516"/>
      <c r="H13" s="516"/>
      <c r="I13" s="516"/>
      <c r="J13" s="516"/>
      <c r="K13" s="517"/>
      <c r="L13" s="190"/>
      <c r="M13" s="490" t="s">
        <v>139</v>
      </c>
      <c r="N13" s="491"/>
      <c r="O13" s="491"/>
      <c r="P13" s="491"/>
      <c r="Q13" s="492"/>
      <c r="R13" s="493">
        <v>1791</v>
      </c>
      <c r="S13" s="494"/>
      <c r="T13" s="494"/>
      <c r="U13" s="494"/>
      <c r="V13" s="495"/>
      <c r="W13" s="496" t="s">
        <v>140</v>
      </c>
      <c r="X13" s="392"/>
      <c r="Y13" s="392"/>
      <c r="Z13" s="392"/>
      <c r="AA13" s="392"/>
      <c r="AB13" s="393"/>
      <c r="AC13" s="359">
        <v>91</v>
      </c>
      <c r="AD13" s="360"/>
      <c r="AE13" s="360"/>
      <c r="AF13" s="360"/>
      <c r="AG13" s="361"/>
      <c r="AH13" s="359">
        <v>114</v>
      </c>
      <c r="AI13" s="360"/>
      <c r="AJ13" s="360"/>
      <c r="AK13" s="360"/>
      <c r="AL13" s="419"/>
      <c r="AM13" s="463" t="s">
        <v>141</v>
      </c>
      <c r="AN13" s="363"/>
      <c r="AO13" s="363"/>
      <c r="AP13" s="363"/>
      <c r="AQ13" s="363"/>
      <c r="AR13" s="363"/>
      <c r="AS13" s="363"/>
      <c r="AT13" s="364"/>
      <c r="AU13" s="464" t="s">
        <v>142</v>
      </c>
      <c r="AV13" s="465"/>
      <c r="AW13" s="465"/>
      <c r="AX13" s="465"/>
      <c r="AY13" s="420" t="s">
        <v>143</v>
      </c>
      <c r="AZ13" s="421"/>
      <c r="BA13" s="421"/>
      <c r="BB13" s="421"/>
      <c r="BC13" s="421"/>
      <c r="BD13" s="421"/>
      <c r="BE13" s="421"/>
      <c r="BF13" s="421"/>
      <c r="BG13" s="421"/>
      <c r="BH13" s="421"/>
      <c r="BI13" s="421"/>
      <c r="BJ13" s="421"/>
      <c r="BK13" s="421"/>
      <c r="BL13" s="421"/>
      <c r="BM13" s="422"/>
      <c r="BN13" s="406">
        <v>-95682</v>
      </c>
      <c r="BO13" s="407"/>
      <c r="BP13" s="407"/>
      <c r="BQ13" s="407"/>
      <c r="BR13" s="407"/>
      <c r="BS13" s="407"/>
      <c r="BT13" s="407"/>
      <c r="BU13" s="408"/>
      <c r="BV13" s="406">
        <v>93752</v>
      </c>
      <c r="BW13" s="407"/>
      <c r="BX13" s="407"/>
      <c r="BY13" s="407"/>
      <c r="BZ13" s="407"/>
      <c r="CA13" s="407"/>
      <c r="CB13" s="407"/>
      <c r="CC13" s="408"/>
      <c r="CD13" s="446" t="s">
        <v>144</v>
      </c>
      <c r="CE13" s="366"/>
      <c r="CF13" s="366"/>
      <c r="CG13" s="366"/>
      <c r="CH13" s="366"/>
      <c r="CI13" s="366"/>
      <c r="CJ13" s="366"/>
      <c r="CK13" s="366"/>
      <c r="CL13" s="366"/>
      <c r="CM13" s="366"/>
      <c r="CN13" s="366"/>
      <c r="CO13" s="366"/>
      <c r="CP13" s="366"/>
      <c r="CQ13" s="366"/>
      <c r="CR13" s="366"/>
      <c r="CS13" s="447"/>
      <c r="CT13" s="403">
        <v>4.5</v>
      </c>
      <c r="CU13" s="404"/>
      <c r="CV13" s="404"/>
      <c r="CW13" s="404"/>
      <c r="CX13" s="404"/>
      <c r="CY13" s="404"/>
      <c r="CZ13" s="404"/>
      <c r="DA13" s="405"/>
      <c r="DB13" s="403">
        <v>4.4000000000000004</v>
      </c>
      <c r="DC13" s="404"/>
      <c r="DD13" s="404"/>
      <c r="DE13" s="404"/>
      <c r="DF13" s="404"/>
      <c r="DG13" s="404"/>
      <c r="DH13" s="404"/>
      <c r="DI13" s="405"/>
    </row>
    <row r="14" spans="1:119" ht="18.75" customHeight="1" thickBot="1" x14ac:dyDescent="0.2">
      <c r="A14" s="175"/>
      <c r="B14" s="515"/>
      <c r="C14" s="516"/>
      <c r="D14" s="516"/>
      <c r="E14" s="516"/>
      <c r="F14" s="516"/>
      <c r="G14" s="516"/>
      <c r="H14" s="516"/>
      <c r="I14" s="516"/>
      <c r="J14" s="516"/>
      <c r="K14" s="517"/>
      <c r="L14" s="480" t="s">
        <v>145</v>
      </c>
      <c r="M14" s="533"/>
      <c r="N14" s="533"/>
      <c r="O14" s="533"/>
      <c r="P14" s="533"/>
      <c r="Q14" s="534"/>
      <c r="R14" s="493">
        <v>1875</v>
      </c>
      <c r="S14" s="494"/>
      <c r="T14" s="494"/>
      <c r="U14" s="494"/>
      <c r="V14" s="495"/>
      <c r="W14" s="497"/>
      <c r="X14" s="395"/>
      <c r="Y14" s="395"/>
      <c r="Z14" s="395"/>
      <c r="AA14" s="395"/>
      <c r="AB14" s="396"/>
      <c r="AC14" s="486">
        <v>11.9</v>
      </c>
      <c r="AD14" s="487"/>
      <c r="AE14" s="487"/>
      <c r="AF14" s="487"/>
      <c r="AG14" s="488"/>
      <c r="AH14" s="486">
        <v>13.3</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146</v>
      </c>
      <c r="CE14" s="444"/>
      <c r="CF14" s="444"/>
      <c r="CG14" s="444"/>
      <c r="CH14" s="444"/>
      <c r="CI14" s="444"/>
      <c r="CJ14" s="444"/>
      <c r="CK14" s="444"/>
      <c r="CL14" s="444"/>
      <c r="CM14" s="444"/>
      <c r="CN14" s="444"/>
      <c r="CO14" s="444"/>
      <c r="CP14" s="444"/>
      <c r="CQ14" s="444"/>
      <c r="CR14" s="444"/>
      <c r="CS14" s="445"/>
      <c r="CT14" s="503" t="s">
        <v>138</v>
      </c>
      <c r="CU14" s="504"/>
      <c r="CV14" s="504"/>
      <c r="CW14" s="504"/>
      <c r="CX14" s="504"/>
      <c r="CY14" s="504"/>
      <c r="CZ14" s="504"/>
      <c r="DA14" s="505"/>
      <c r="DB14" s="503" t="s">
        <v>138</v>
      </c>
      <c r="DC14" s="504"/>
      <c r="DD14" s="504"/>
      <c r="DE14" s="504"/>
      <c r="DF14" s="504"/>
      <c r="DG14" s="504"/>
      <c r="DH14" s="504"/>
      <c r="DI14" s="505"/>
    </row>
    <row r="15" spans="1:119" ht="18.75" customHeight="1" x14ac:dyDescent="0.15">
      <c r="A15" s="175"/>
      <c r="B15" s="515"/>
      <c r="C15" s="516"/>
      <c r="D15" s="516"/>
      <c r="E15" s="516"/>
      <c r="F15" s="516"/>
      <c r="G15" s="516"/>
      <c r="H15" s="516"/>
      <c r="I15" s="516"/>
      <c r="J15" s="516"/>
      <c r="K15" s="517"/>
      <c r="L15" s="190"/>
      <c r="M15" s="490" t="s">
        <v>139</v>
      </c>
      <c r="N15" s="491"/>
      <c r="O15" s="491"/>
      <c r="P15" s="491"/>
      <c r="Q15" s="492"/>
      <c r="R15" s="493">
        <v>1863</v>
      </c>
      <c r="S15" s="494"/>
      <c r="T15" s="494"/>
      <c r="U15" s="494"/>
      <c r="V15" s="495"/>
      <c r="W15" s="496" t="s">
        <v>147</v>
      </c>
      <c r="X15" s="392"/>
      <c r="Y15" s="392"/>
      <c r="Z15" s="392"/>
      <c r="AA15" s="392"/>
      <c r="AB15" s="393"/>
      <c r="AC15" s="359">
        <v>175</v>
      </c>
      <c r="AD15" s="360"/>
      <c r="AE15" s="360"/>
      <c r="AF15" s="360"/>
      <c r="AG15" s="361"/>
      <c r="AH15" s="359">
        <v>228</v>
      </c>
      <c r="AI15" s="360"/>
      <c r="AJ15" s="360"/>
      <c r="AK15" s="360"/>
      <c r="AL15" s="419"/>
      <c r="AM15" s="463"/>
      <c r="AN15" s="363"/>
      <c r="AO15" s="363"/>
      <c r="AP15" s="363"/>
      <c r="AQ15" s="363"/>
      <c r="AR15" s="363"/>
      <c r="AS15" s="363"/>
      <c r="AT15" s="364"/>
      <c r="AU15" s="464"/>
      <c r="AV15" s="465"/>
      <c r="AW15" s="465"/>
      <c r="AX15" s="465"/>
      <c r="AY15" s="432" t="s">
        <v>148</v>
      </c>
      <c r="AZ15" s="433"/>
      <c r="BA15" s="433"/>
      <c r="BB15" s="433"/>
      <c r="BC15" s="433"/>
      <c r="BD15" s="433"/>
      <c r="BE15" s="433"/>
      <c r="BF15" s="433"/>
      <c r="BG15" s="433"/>
      <c r="BH15" s="433"/>
      <c r="BI15" s="433"/>
      <c r="BJ15" s="433"/>
      <c r="BK15" s="433"/>
      <c r="BL15" s="433"/>
      <c r="BM15" s="434"/>
      <c r="BN15" s="435">
        <v>488783</v>
      </c>
      <c r="BO15" s="436"/>
      <c r="BP15" s="436"/>
      <c r="BQ15" s="436"/>
      <c r="BR15" s="436"/>
      <c r="BS15" s="436"/>
      <c r="BT15" s="436"/>
      <c r="BU15" s="437"/>
      <c r="BV15" s="435">
        <v>478093</v>
      </c>
      <c r="BW15" s="436"/>
      <c r="BX15" s="436"/>
      <c r="BY15" s="436"/>
      <c r="BZ15" s="436"/>
      <c r="CA15" s="436"/>
      <c r="CB15" s="436"/>
      <c r="CC15" s="437"/>
      <c r="CD15" s="506" t="s">
        <v>149</v>
      </c>
      <c r="CE15" s="507"/>
      <c r="CF15" s="507"/>
      <c r="CG15" s="507"/>
      <c r="CH15" s="507"/>
      <c r="CI15" s="507"/>
      <c r="CJ15" s="507"/>
      <c r="CK15" s="507"/>
      <c r="CL15" s="507"/>
      <c r="CM15" s="507"/>
      <c r="CN15" s="507"/>
      <c r="CO15" s="507"/>
      <c r="CP15" s="507"/>
      <c r="CQ15" s="507"/>
      <c r="CR15" s="507"/>
      <c r="CS15" s="508"/>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515"/>
      <c r="C16" s="516"/>
      <c r="D16" s="516"/>
      <c r="E16" s="516"/>
      <c r="F16" s="516"/>
      <c r="G16" s="516"/>
      <c r="H16" s="516"/>
      <c r="I16" s="516"/>
      <c r="J16" s="516"/>
      <c r="K16" s="517"/>
      <c r="L16" s="480" t="s">
        <v>150</v>
      </c>
      <c r="M16" s="481"/>
      <c r="N16" s="481"/>
      <c r="O16" s="481"/>
      <c r="P16" s="481"/>
      <c r="Q16" s="482"/>
      <c r="R16" s="483" t="s">
        <v>151</v>
      </c>
      <c r="S16" s="484"/>
      <c r="T16" s="484"/>
      <c r="U16" s="484"/>
      <c r="V16" s="485"/>
      <c r="W16" s="497"/>
      <c r="X16" s="395"/>
      <c r="Y16" s="395"/>
      <c r="Z16" s="395"/>
      <c r="AA16" s="395"/>
      <c r="AB16" s="396"/>
      <c r="AC16" s="486">
        <v>22.9</v>
      </c>
      <c r="AD16" s="487"/>
      <c r="AE16" s="487"/>
      <c r="AF16" s="487"/>
      <c r="AG16" s="488"/>
      <c r="AH16" s="486">
        <v>26.5</v>
      </c>
      <c r="AI16" s="487"/>
      <c r="AJ16" s="487"/>
      <c r="AK16" s="487"/>
      <c r="AL16" s="489"/>
      <c r="AM16" s="463"/>
      <c r="AN16" s="363"/>
      <c r="AO16" s="363"/>
      <c r="AP16" s="363"/>
      <c r="AQ16" s="363"/>
      <c r="AR16" s="363"/>
      <c r="AS16" s="363"/>
      <c r="AT16" s="364"/>
      <c r="AU16" s="464"/>
      <c r="AV16" s="465"/>
      <c r="AW16" s="465"/>
      <c r="AX16" s="465"/>
      <c r="AY16" s="420" t="s">
        <v>152</v>
      </c>
      <c r="AZ16" s="421"/>
      <c r="BA16" s="421"/>
      <c r="BB16" s="421"/>
      <c r="BC16" s="421"/>
      <c r="BD16" s="421"/>
      <c r="BE16" s="421"/>
      <c r="BF16" s="421"/>
      <c r="BG16" s="421"/>
      <c r="BH16" s="421"/>
      <c r="BI16" s="421"/>
      <c r="BJ16" s="421"/>
      <c r="BK16" s="421"/>
      <c r="BL16" s="421"/>
      <c r="BM16" s="422"/>
      <c r="BN16" s="406">
        <v>2039917</v>
      </c>
      <c r="BO16" s="407"/>
      <c r="BP16" s="407"/>
      <c r="BQ16" s="407"/>
      <c r="BR16" s="407"/>
      <c r="BS16" s="407"/>
      <c r="BT16" s="407"/>
      <c r="BU16" s="408"/>
      <c r="BV16" s="406">
        <v>2022032</v>
      </c>
      <c r="BW16" s="407"/>
      <c r="BX16" s="407"/>
      <c r="BY16" s="407"/>
      <c r="BZ16" s="407"/>
      <c r="CA16" s="407"/>
      <c r="CB16" s="407"/>
      <c r="CC16" s="408"/>
      <c r="CD16" s="184"/>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75"/>
      <c r="B17" s="518"/>
      <c r="C17" s="519"/>
      <c r="D17" s="519"/>
      <c r="E17" s="519"/>
      <c r="F17" s="519"/>
      <c r="G17" s="519"/>
      <c r="H17" s="519"/>
      <c r="I17" s="519"/>
      <c r="J17" s="519"/>
      <c r="K17" s="520"/>
      <c r="L17" s="194"/>
      <c r="M17" s="499" t="s">
        <v>153</v>
      </c>
      <c r="N17" s="500"/>
      <c r="O17" s="500"/>
      <c r="P17" s="500"/>
      <c r="Q17" s="501"/>
      <c r="R17" s="483" t="s">
        <v>151</v>
      </c>
      <c r="S17" s="484"/>
      <c r="T17" s="484"/>
      <c r="U17" s="484"/>
      <c r="V17" s="485"/>
      <c r="W17" s="496" t="s">
        <v>154</v>
      </c>
      <c r="X17" s="392"/>
      <c r="Y17" s="392"/>
      <c r="Z17" s="392"/>
      <c r="AA17" s="392"/>
      <c r="AB17" s="393"/>
      <c r="AC17" s="359">
        <v>497</v>
      </c>
      <c r="AD17" s="360"/>
      <c r="AE17" s="360"/>
      <c r="AF17" s="360"/>
      <c r="AG17" s="361"/>
      <c r="AH17" s="359">
        <v>517</v>
      </c>
      <c r="AI17" s="360"/>
      <c r="AJ17" s="360"/>
      <c r="AK17" s="360"/>
      <c r="AL17" s="419"/>
      <c r="AM17" s="463"/>
      <c r="AN17" s="363"/>
      <c r="AO17" s="363"/>
      <c r="AP17" s="363"/>
      <c r="AQ17" s="363"/>
      <c r="AR17" s="363"/>
      <c r="AS17" s="363"/>
      <c r="AT17" s="364"/>
      <c r="AU17" s="464"/>
      <c r="AV17" s="465"/>
      <c r="AW17" s="465"/>
      <c r="AX17" s="465"/>
      <c r="AY17" s="420" t="s">
        <v>155</v>
      </c>
      <c r="AZ17" s="421"/>
      <c r="BA17" s="421"/>
      <c r="BB17" s="421"/>
      <c r="BC17" s="421"/>
      <c r="BD17" s="421"/>
      <c r="BE17" s="421"/>
      <c r="BF17" s="421"/>
      <c r="BG17" s="421"/>
      <c r="BH17" s="421"/>
      <c r="BI17" s="421"/>
      <c r="BJ17" s="421"/>
      <c r="BK17" s="421"/>
      <c r="BL17" s="421"/>
      <c r="BM17" s="422"/>
      <c r="BN17" s="406">
        <v>627526</v>
      </c>
      <c r="BO17" s="407"/>
      <c r="BP17" s="407"/>
      <c r="BQ17" s="407"/>
      <c r="BR17" s="407"/>
      <c r="BS17" s="407"/>
      <c r="BT17" s="407"/>
      <c r="BU17" s="408"/>
      <c r="BV17" s="406">
        <v>612870</v>
      </c>
      <c r="BW17" s="407"/>
      <c r="BX17" s="407"/>
      <c r="BY17" s="407"/>
      <c r="BZ17" s="407"/>
      <c r="CA17" s="407"/>
      <c r="CB17" s="407"/>
      <c r="CC17" s="408"/>
      <c r="CD17" s="184"/>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75"/>
      <c r="B18" s="456" t="s">
        <v>156</v>
      </c>
      <c r="C18" s="457"/>
      <c r="D18" s="457"/>
      <c r="E18" s="458"/>
      <c r="F18" s="458"/>
      <c r="G18" s="458"/>
      <c r="H18" s="458"/>
      <c r="I18" s="458"/>
      <c r="J18" s="458"/>
      <c r="K18" s="458"/>
      <c r="L18" s="459">
        <v>293.92</v>
      </c>
      <c r="M18" s="459"/>
      <c r="N18" s="459"/>
      <c r="O18" s="459"/>
      <c r="P18" s="459"/>
      <c r="Q18" s="459"/>
      <c r="R18" s="460"/>
      <c r="S18" s="460"/>
      <c r="T18" s="460"/>
      <c r="U18" s="460"/>
      <c r="V18" s="461"/>
      <c r="W18" s="477"/>
      <c r="X18" s="478"/>
      <c r="Y18" s="478"/>
      <c r="Z18" s="478"/>
      <c r="AA18" s="478"/>
      <c r="AB18" s="502"/>
      <c r="AC18" s="376">
        <v>65.099999999999994</v>
      </c>
      <c r="AD18" s="377"/>
      <c r="AE18" s="377"/>
      <c r="AF18" s="377"/>
      <c r="AG18" s="462"/>
      <c r="AH18" s="376">
        <v>60.2</v>
      </c>
      <c r="AI18" s="377"/>
      <c r="AJ18" s="377"/>
      <c r="AK18" s="377"/>
      <c r="AL18" s="378"/>
      <c r="AM18" s="463"/>
      <c r="AN18" s="363"/>
      <c r="AO18" s="363"/>
      <c r="AP18" s="363"/>
      <c r="AQ18" s="363"/>
      <c r="AR18" s="363"/>
      <c r="AS18" s="363"/>
      <c r="AT18" s="364"/>
      <c r="AU18" s="464"/>
      <c r="AV18" s="465"/>
      <c r="AW18" s="465"/>
      <c r="AX18" s="465"/>
      <c r="AY18" s="420" t="s">
        <v>157</v>
      </c>
      <c r="AZ18" s="421"/>
      <c r="BA18" s="421"/>
      <c r="BB18" s="421"/>
      <c r="BC18" s="421"/>
      <c r="BD18" s="421"/>
      <c r="BE18" s="421"/>
      <c r="BF18" s="421"/>
      <c r="BG18" s="421"/>
      <c r="BH18" s="421"/>
      <c r="BI18" s="421"/>
      <c r="BJ18" s="421"/>
      <c r="BK18" s="421"/>
      <c r="BL18" s="421"/>
      <c r="BM18" s="422"/>
      <c r="BN18" s="406">
        <v>1859452</v>
      </c>
      <c r="BO18" s="407"/>
      <c r="BP18" s="407"/>
      <c r="BQ18" s="407"/>
      <c r="BR18" s="407"/>
      <c r="BS18" s="407"/>
      <c r="BT18" s="407"/>
      <c r="BU18" s="408"/>
      <c r="BV18" s="406">
        <v>1755230</v>
      </c>
      <c r="BW18" s="407"/>
      <c r="BX18" s="407"/>
      <c r="BY18" s="407"/>
      <c r="BZ18" s="407"/>
      <c r="CA18" s="407"/>
      <c r="CB18" s="407"/>
      <c r="CC18" s="408"/>
      <c r="CD18" s="184"/>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75"/>
      <c r="B19" s="456" t="s">
        <v>158</v>
      </c>
      <c r="C19" s="457"/>
      <c r="D19" s="457"/>
      <c r="E19" s="458"/>
      <c r="F19" s="458"/>
      <c r="G19" s="458"/>
      <c r="H19" s="458"/>
      <c r="I19" s="458"/>
      <c r="J19" s="458"/>
      <c r="K19" s="458"/>
      <c r="L19" s="466">
        <v>6</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159</v>
      </c>
      <c r="AZ19" s="421"/>
      <c r="BA19" s="421"/>
      <c r="BB19" s="421"/>
      <c r="BC19" s="421"/>
      <c r="BD19" s="421"/>
      <c r="BE19" s="421"/>
      <c r="BF19" s="421"/>
      <c r="BG19" s="421"/>
      <c r="BH19" s="421"/>
      <c r="BI19" s="421"/>
      <c r="BJ19" s="421"/>
      <c r="BK19" s="421"/>
      <c r="BL19" s="421"/>
      <c r="BM19" s="422"/>
      <c r="BN19" s="406">
        <v>2824627</v>
      </c>
      <c r="BO19" s="407"/>
      <c r="BP19" s="407"/>
      <c r="BQ19" s="407"/>
      <c r="BR19" s="407"/>
      <c r="BS19" s="407"/>
      <c r="BT19" s="407"/>
      <c r="BU19" s="408"/>
      <c r="BV19" s="406">
        <v>2772497</v>
      </c>
      <c r="BW19" s="407"/>
      <c r="BX19" s="407"/>
      <c r="BY19" s="407"/>
      <c r="BZ19" s="407"/>
      <c r="CA19" s="407"/>
      <c r="CB19" s="407"/>
      <c r="CC19" s="408"/>
      <c r="CD19" s="184"/>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75"/>
      <c r="B20" s="456" t="s">
        <v>160</v>
      </c>
      <c r="C20" s="457"/>
      <c r="D20" s="457"/>
      <c r="E20" s="458"/>
      <c r="F20" s="458"/>
      <c r="G20" s="458"/>
      <c r="H20" s="458"/>
      <c r="I20" s="458"/>
      <c r="J20" s="458"/>
      <c r="K20" s="458"/>
      <c r="L20" s="466">
        <v>878</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4"/>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75"/>
      <c r="B21" s="453" t="s">
        <v>161</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4"/>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75"/>
      <c r="B22" s="382" t="s">
        <v>162</v>
      </c>
      <c r="C22" s="383"/>
      <c r="D22" s="384"/>
      <c r="E22" s="391" t="s">
        <v>1</v>
      </c>
      <c r="F22" s="392"/>
      <c r="G22" s="392"/>
      <c r="H22" s="392"/>
      <c r="I22" s="392"/>
      <c r="J22" s="392"/>
      <c r="K22" s="393"/>
      <c r="L22" s="391" t="s">
        <v>163</v>
      </c>
      <c r="M22" s="392"/>
      <c r="N22" s="392"/>
      <c r="O22" s="392"/>
      <c r="P22" s="393"/>
      <c r="Q22" s="397" t="s">
        <v>164</v>
      </c>
      <c r="R22" s="398"/>
      <c r="S22" s="398"/>
      <c r="T22" s="398"/>
      <c r="U22" s="398"/>
      <c r="V22" s="399"/>
      <c r="W22" s="448" t="s">
        <v>165</v>
      </c>
      <c r="X22" s="383"/>
      <c r="Y22" s="384"/>
      <c r="Z22" s="391" t="s">
        <v>1</v>
      </c>
      <c r="AA22" s="392"/>
      <c r="AB22" s="392"/>
      <c r="AC22" s="392"/>
      <c r="AD22" s="392"/>
      <c r="AE22" s="392"/>
      <c r="AF22" s="392"/>
      <c r="AG22" s="393"/>
      <c r="AH22" s="409" t="s">
        <v>166</v>
      </c>
      <c r="AI22" s="392"/>
      <c r="AJ22" s="392"/>
      <c r="AK22" s="392"/>
      <c r="AL22" s="393"/>
      <c r="AM22" s="409" t="s">
        <v>167</v>
      </c>
      <c r="AN22" s="410"/>
      <c r="AO22" s="410"/>
      <c r="AP22" s="410"/>
      <c r="AQ22" s="410"/>
      <c r="AR22" s="411"/>
      <c r="AS22" s="397" t="s">
        <v>164</v>
      </c>
      <c r="AT22" s="398"/>
      <c r="AU22" s="398"/>
      <c r="AV22" s="398"/>
      <c r="AW22" s="398"/>
      <c r="AX22" s="415"/>
      <c r="AY22" s="432" t="s">
        <v>168</v>
      </c>
      <c r="AZ22" s="433"/>
      <c r="BA22" s="433"/>
      <c r="BB22" s="433"/>
      <c r="BC22" s="433"/>
      <c r="BD22" s="433"/>
      <c r="BE22" s="433"/>
      <c r="BF22" s="433"/>
      <c r="BG22" s="433"/>
      <c r="BH22" s="433"/>
      <c r="BI22" s="433"/>
      <c r="BJ22" s="433"/>
      <c r="BK22" s="433"/>
      <c r="BL22" s="433"/>
      <c r="BM22" s="434"/>
      <c r="BN22" s="435">
        <v>2412532</v>
      </c>
      <c r="BO22" s="436"/>
      <c r="BP22" s="436"/>
      <c r="BQ22" s="436"/>
      <c r="BR22" s="436"/>
      <c r="BS22" s="436"/>
      <c r="BT22" s="436"/>
      <c r="BU22" s="437"/>
      <c r="BV22" s="435">
        <v>2571599</v>
      </c>
      <c r="BW22" s="436"/>
      <c r="BX22" s="436"/>
      <c r="BY22" s="436"/>
      <c r="BZ22" s="436"/>
      <c r="CA22" s="436"/>
      <c r="CB22" s="436"/>
      <c r="CC22" s="437"/>
      <c r="CD22" s="184"/>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169</v>
      </c>
      <c r="AZ23" s="421"/>
      <c r="BA23" s="421"/>
      <c r="BB23" s="421"/>
      <c r="BC23" s="421"/>
      <c r="BD23" s="421"/>
      <c r="BE23" s="421"/>
      <c r="BF23" s="421"/>
      <c r="BG23" s="421"/>
      <c r="BH23" s="421"/>
      <c r="BI23" s="421"/>
      <c r="BJ23" s="421"/>
      <c r="BK23" s="421"/>
      <c r="BL23" s="421"/>
      <c r="BM23" s="422"/>
      <c r="BN23" s="406">
        <v>1840323</v>
      </c>
      <c r="BO23" s="407"/>
      <c r="BP23" s="407"/>
      <c r="BQ23" s="407"/>
      <c r="BR23" s="407"/>
      <c r="BS23" s="407"/>
      <c r="BT23" s="407"/>
      <c r="BU23" s="408"/>
      <c r="BV23" s="406">
        <v>1919307</v>
      </c>
      <c r="BW23" s="407"/>
      <c r="BX23" s="407"/>
      <c r="BY23" s="407"/>
      <c r="BZ23" s="407"/>
      <c r="CA23" s="407"/>
      <c r="CB23" s="407"/>
      <c r="CC23" s="408"/>
      <c r="CD23" s="184"/>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75"/>
      <c r="B24" s="385"/>
      <c r="C24" s="386"/>
      <c r="D24" s="387"/>
      <c r="E24" s="362" t="s">
        <v>170</v>
      </c>
      <c r="F24" s="363"/>
      <c r="G24" s="363"/>
      <c r="H24" s="363"/>
      <c r="I24" s="363"/>
      <c r="J24" s="363"/>
      <c r="K24" s="364"/>
      <c r="L24" s="359">
        <v>1</v>
      </c>
      <c r="M24" s="360"/>
      <c r="N24" s="360"/>
      <c r="O24" s="360"/>
      <c r="P24" s="361"/>
      <c r="Q24" s="359">
        <v>7010</v>
      </c>
      <c r="R24" s="360"/>
      <c r="S24" s="360"/>
      <c r="T24" s="360"/>
      <c r="U24" s="360"/>
      <c r="V24" s="361"/>
      <c r="W24" s="449"/>
      <c r="X24" s="386"/>
      <c r="Y24" s="387"/>
      <c r="Z24" s="362" t="s">
        <v>171</v>
      </c>
      <c r="AA24" s="363"/>
      <c r="AB24" s="363"/>
      <c r="AC24" s="363"/>
      <c r="AD24" s="363"/>
      <c r="AE24" s="363"/>
      <c r="AF24" s="363"/>
      <c r="AG24" s="364"/>
      <c r="AH24" s="359">
        <v>62</v>
      </c>
      <c r="AI24" s="360"/>
      <c r="AJ24" s="360"/>
      <c r="AK24" s="360"/>
      <c r="AL24" s="361"/>
      <c r="AM24" s="359">
        <v>180606</v>
      </c>
      <c r="AN24" s="360"/>
      <c r="AO24" s="360"/>
      <c r="AP24" s="360"/>
      <c r="AQ24" s="360"/>
      <c r="AR24" s="361"/>
      <c r="AS24" s="359">
        <v>2913</v>
      </c>
      <c r="AT24" s="360"/>
      <c r="AU24" s="360"/>
      <c r="AV24" s="360"/>
      <c r="AW24" s="360"/>
      <c r="AX24" s="419"/>
      <c r="AY24" s="379" t="s">
        <v>172</v>
      </c>
      <c r="AZ24" s="380"/>
      <c r="BA24" s="380"/>
      <c r="BB24" s="380"/>
      <c r="BC24" s="380"/>
      <c r="BD24" s="380"/>
      <c r="BE24" s="380"/>
      <c r="BF24" s="380"/>
      <c r="BG24" s="380"/>
      <c r="BH24" s="380"/>
      <c r="BI24" s="380"/>
      <c r="BJ24" s="380"/>
      <c r="BK24" s="380"/>
      <c r="BL24" s="380"/>
      <c r="BM24" s="381"/>
      <c r="BN24" s="406">
        <v>2085403</v>
      </c>
      <c r="BO24" s="407"/>
      <c r="BP24" s="407"/>
      <c r="BQ24" s="407"/>
      <c r="BR24" s="407"/>
      <c r="BS24" s="407"/>
      <c r="BT24" s="407"/>
      <c r="BU24" s="408"/>
      <c r="BV24" s="406">
        <v>2152511</v>
      </c>
      <c r="BW24" s="407"/>
      <c r="BX24" s="407"/>
      <c r="BY24" s="407"/>
      <c r="BZ24" s="407"/>
      <c r="CA24" s="407"/>
      <c r="CB24" s="407"/>
      <c r="CC24" s="408"/>
      <c r="CD24" s="184"/>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75"/>
      <c r="B25" s="385"/>
      <c r="C25" s="386"/>
      <c r="D25" s="387"/>
      <c r="E25" s="362" t="s">
        <v>173</v>
      </c>
      <c r="F25" s="363"/>
      <c r="G25" s="363"/>
      <c r="H25" s="363"/>
      <c r="I25" s="363"/>
      <c r="J25" s="363"/>
      <c r="K25" s="364"/>
      <c r="L25" s="359">
        <v>1</v>
      </c>
      <c r="M25" s="360"/>
      <c r="N25" s="360"/>
      <c r="O25" s="360"/>
      <c r="P25" s="361"/>
      <c r="Q25" s="359">
        <v>5670</v>
      </c>
      <c r="R25" s="360"/>
      <c r="S25" s="360"/>
      <c r="T25" s="360"/>
      <c r="U25" s="360"/>
      <c r="V25" s="361"/>
      <c r="W25" s="449"/>
      <c r="X25" s="386"/>
      <c r="Y25" s="387"/>
      <c r="Z25" s="362" t="s">
        <v>174</v>
      </c>
      <c r="AA25" s="363"/>
      <c r="AB25" s="363"/>
      <c r="AC25" s="363"/>
      <c r="AD25" s="363"/>
      <c r="AE25" s="363"/>
      <c r="AF25" s="363"/>
      <c r="AG25" s="364"/>
      <c r="AH25" s="359" t="s">
        <v>130</v>
      </c>
      <c r="AI25" s="360"/>
      <c r="AJ25" s="360"/>
      <c r="AK25" s="360"/>
      <c r="AL25" s="361"/>
      <c r="AM25" s="359" t="s">
        <v>130</v>
      </c>
      <c r="AN25" s="360"/>
      <c r="AO25" s="360"/>
      <c r="AP25" s="360"/>
      <c r="AQ25" s="360"/>
      <c r="AR25" s="361"/>
      <c r="AS25" s="359" t="s">
        <v>130</v>
      </c>
      <c r="AT25" s="360"/>
      <c r="AU25" s="360"/>
      <c r="AV25" s="360"/>
      <c r="AW25" s="360"/>
      <c r="AX25" s="419"/>
      <c r="AY25" s="432" t="s">
        <v>175</v>
      </c>
      <c r="AZ25" s="433"/>
      <c r="BA25" s="433"/>
      <c r="BB25" s="433"/>
      <c r="BC25" s="433"/>
      <c r="BD25" s="433"/>
      <c r="BE25" s="433"/>
      <c r="BF25" s="433"/>
      <c r="BG25" s="433"/>
      <c r="BH25" s="433"/>
      <c r="BI25" s="433"/>
      <c r="BJ25" s="433"/>
      <c r="BK25" s="433"/>
      <c r="BL25" s="433"/>
      <c r="BM25" s="434"/>
      <c r="BN25" s="435">
        <v>54010</v>
      </c>
      <c r="BO25" s="436"/>
      <c r="BP25" s="436"/>
      <c r="BQ25" s="436"/>
      <c r="BR25" s="436"/>
      <c r="BS25" s="436"/>
      <c r="BT25" s="436"/>
      <c r="BU25" s="437"/>
      <c r="BV25" s="435" t="s">
        <v>130</v>
      </c>
      <c r="BW25" s="436"/>
      <c r="BX25" s="436"/>
      <c r="BY25" s="436"/>
      <c r="BZ25" s="436"/>
      <c r="CA25" s="436"/>
      <c r="CB25" s="436"/>
      <c r="CC25" s="437"/>
      <c r="CD25" s="184"/>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75"/>
      <c r="B26" s="385"/>
      <c r="C26" s="386"/>
      <c r="D26" s="387"/>
      <c r="E26" s="362" t="s">
        <v>176</v>
      </c>
      <c r="F26" s="363"/>
      <c r="G26" s="363"/>
      <c r="H26" s="363"/>
      <c r="I26" s="363"/>
      <c r="J26" s="363"/>
      <c r="K26" s="364"/>
      <c r="L26" s="359">
        <v>1</v>
      </c>
      <c r="M26" s="360"/>
      <c r="N26" s="360"/>
      <c r="O26" s="360"/>
      <c r="P26" s="361"/>
      <c r="Q26" s="359">
        <v>5280</v>
      </c>
      <c r="R26" s="360"/>
      <c r="S26" s="360"/>
      <c r="T26" s="360"/>
      <c r="U26" s="360"/>
      <c r="V26" s="361"/>
      <c r="W26" s="449"/>
      <c r="X26" s="386"/>
      <c r="Y26" s="387"/>
      <c r="Z26" s="362" t="s">
        <v>177</v>
      </c>
      <c r="AA26" s="417"/>
      <c r="AB26" s="417"/>
      <c r="AC26" s="417"/>
      <c r="AD26" s="417"/>
      <c r="AE26" s="417"/>
      <c r="AF26" s="417"/>
      <c r="AG26" s="418"/>
      <c r="AH26" s="359">
        <v>1</v>
      </c>
      <c r="AI26" s="360"/>
      <c r="AJ26" s="360"/>
      <c r="AK26" s="360"/>
      <c r="AL26" s="361"/>
      <c r="AM26" s="359" t="s">
        <v>178</v>
      </c>
      <c r="AN26" s="360"/>
      <c r="AO26" s="360"/>
      <c r="AP26" s="360"/>
      <c r="AQ26" s="360"/>
      <c r="AR26" s="361"/>
      <c r="AS26" s="359" t="s">
        <v>179</v>
      </c>
      <c r="AT26" s="360"/>
      <c r="AU26" s="360"/>
      <c r="AV26" s="360"/>
      <c r="AW26" s="360"/>
      <c r="AX26" s="419"/>
      <c r="AY26" s="446" t="s">
        <v>180</v>
      </c>
      <c r="AZ26" s="366"/>
      <c r="BA26" s="366"/>
      <c r="BB26" s="366"/>
      <c r="BC26" s="366"/>
      <c r="BD26" s="366"/>
      <c r="BE26" s="366"/>
      <c r="BF26" s="366"/>
      <c r="BG26" s="366"/>
      <c r="BH26" s="366"/>
      <c r="BI26" s="366"/>
      <c r="BJ26" s="366"/>
      <c r="BK26" s="366"/>
      <c r="BL26" s="366"/>
      <c r="BM26" s="447"/>
      <c r="BN26" s="406" t="s">
        <v>181</v>
      </c>
      <c r="BO26" s="407"/>
      <c r="BP26" s="407"/>
      <c r="BQ26" s="407"/>
      <c r="BR26" s="407"/>
      <c r="BS26" s="407"/>
      <c r="BT26" s="407"/>
      <c r="BU26" s="408"/>
      <c r="BV26" s="406" t="s">
        <v>181</v>
      </c>
      <c r="BW26" s="407"/>
      <c r="BX26" s="407"/>
      <c r="BY26" s="407"/>
      <c r="BZ26" s="407"/>
      <c r="CA26" s="407"/>
      <c r="CB26" s="407"/>
      <c r="CC26" s="408"/>
      <c r="CD26" s="184"/>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75"/>
      <c r="B27" s="385"/>
      <c r="C27" s="386"/>
      <c r="D27" s="387"/>
      <c r="E27" s="362" t="s">
        <v>182</v>
      </c>
      <c r="F27" s="363"/>
      <c r="G27" s="363"/>
      <c r="H27" s="363"/>
      <c r="I27" s="363"/>
      <c r="J27" s="363"/>
      <c r="K27" s="364"/>
      <c r="L27" s="359">
        <v>1</v>
      </c>
      <c r="M27" s="360"/>
      <c r="N27" s="360"/>
      <c r="O27" s="360"/>
      <c r="P27" s="361"/>
      <c r="Q27" s="359">
        <v>2530</v>
      </c>
      <c r="R27" s="360"/>
      <c r="S27" s="360"/>
      <c r="T27" s="360"/>
      <c r="U27" s="360"/>
      <c r="V27" s="361"/>
      <c r="W27" s="449"/>
      <c r="X27" s="386"/>
      <c r="Y27" s="387"/>
      <c r="Z27" s="362" t="s">
        <v>183</v>
      </c>
      <c r="AA27" s="363"/>
      <c r="AB27" s="363"/>
      <c r="AC27" s="363"/>
      <c r="AD27" s="363"/>
      <c r="AE27" s="363"/>
      <c r="AF27" s="363"/>
      <c r="AG27" s="364"/>
      <c r="AH27" s="359" t="s">
        <v>130</v>
      </c>
      <c r="AI27" s="360"/>
      <c r="AJ27" s="360"/>
      <c r="AK27" s="360"/>
      <c r="AL27" s="361"/>
      <c r="AM27" s="359" t="s">
        <v>138</v>
      </c>
      <c r="AN27" s="360"/>
      <c r="AO27" s="360"/>
      <c r="AP27" s="360"/>
      <c r="AQ27" s="360"/>
      <c r="AR27" s="361"/>
      <c r="AS27" s="359" t="s">
        <v>181</v>
      </c>
      <c r="AT27" s="360"/>
      <c r="AU27" s="360"/>
      <c r="AV27" s="360"/>
      <c r="AW27" s="360"/>
      <c r="AX27" s="419"/>
      <c r="AY27" s="443" t="s">
        <v>184</v>
      </c>
      <c r="AZ27" s="444"/>
      <c r="BA27" s="444"/>
      <c r="BB27" s="444"/>
      <c r="BC27" s="444"/>
      <c r="BD27" s="444"/>
      <c r="BE27" s="444"/>
      <c r="BF27" s="444"/>
      <c r="BG27" s="444"/>
      <c r="BH27" s="444"/>
      <c r="BI27" s="444"/>
      <c r="BJ27" s="444"/>
      <c r="BK27" s="444"/>
      <c r="BL27" s="444"/>
      <c r="BM27" s="445"/>
      <c r="BN27" s="440">
        <v>88213</v>
      </c>
      <c r="BO27" s="441"/>
      <c r="BP27" s="441"/>
      <c r="BQ27" s="441"/>
      <c r="BR27" s="441"/>
      <c r="BS27" s="441"/>
      <c r="BT27" s="441"/>
      <c r="BU27" s="442"/>
      <c r="BV27" s="440">
        <v>88212</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75"/>
      <c r="B28" s="385"/>
      <c r="C28" s="386"/>
      <c r="D28" s="387"/>
      <c r="E28" s="362" t="s">
        <v>185</v>
      </c>
      <c r="F28" s="363"/>
      <c r="G28" s="363"/>
      <c r="H28" s="363"/>
      <c r="I28" s="363"/>
      <c r="J28" s="363"/>
      <c r="K28" s="364"/>
      <c r="L28" s="359">
        <v>1</v>
      </c>
      <c r="M28" s="360"/>
      <c r="N28" s="360"/>
      <c r="O28" s="360"/>
      <c r="P28" s="361"/>
      <c r="Q28" s="359">
        <v>2040</v>
      </c>
      <c r="R28" s="360"/>
      <c r="S28" s="360"/>
      <c r="T28" s="360"/>
      <c r="U28" s="360"/>
      <c r="V28" s="361"/>
      <c r="W28" s="449"/>
      <c r="X28" s="386"/>
      <c r="Y28" s="387"/>
      <c r="Z28" s="362" t="s">
        <v>186</v>
      </c>
      <c r="AA28" s="363"/>
      <c r="AB28" s="363"/>
      <c r="AC28" s="363"/>
      <c r="AD28" s="363"/>
      <c r="AE28" s="363"/>
      <c r="AF28" s="363"/>
      <c r="AG28" s="364"/>
      <c r="AH28" s="359" t="s">
        <v>138</v>
      </c>
      <c r="AI28" s="360"/>
      <c r="AJ28" s="360"/>
      <c r="AK28" s="360"/>
      <c r="AL28" s="361"/>
      <c r="AM28" s="359" t="s">
        <v>181</v>
      </c>
      <c r="AN28" s="360"/>
      <c r="AO28" s="360"/>
      <c r="AP28" s="360"/>
      <c r="AQ28" s="360"/>
      <c r="AR28" s="361"/>
      <c r="AS28" s="359" t="s">
        <v>181</v>
      </c>
      <c r="AT28" s="360"/>
      <c r="AU28" s="360"/>
      <c r="AV28" s="360"/>
      <c r="AW28" s="360"/>
      <c r="AX28" s="419"/>
      <c r="AY28" s="423" t="s">
        <v>187</v>
      </c>
      <c r="AZ28" s="424"/>
      <c r="BA28" s="424"/>
      <c r="BB28" s="425"/>
      <c r="BC28" s="432" t="s">
        <v>50</v>
      </c>
      <c r="BD28" s="433"/>
      <c r="BE28" s="433"/>
      <c r="BF28" s="433"/>
      <c r="BG28" s="433"/>
      <c r="BH28" s="433"/>
      <c r="BI28" s="433"/>
      <c r="BJ28" s="433"/>
      <c r="BK28" s="433"/>
      <c r="BL28" s="433"/>
      <c r="BM28" s="434"/>
      <c r="BN28" s="435">
        <v>1362887</v>
      </c>
      <c r="BO28" s="436"/>
      <c r="BP28" s="436"/>
      <c r="BQ28" s="436"/>
      <c r="BR28" s="436"/>
      <c r="BS28" s="436"/>
      <c r="BT28" s="436"/>
      <c r="BU28" s="437"/>
      <c r="BV28" s="435">
        <v>1341531</v>
      </c>
      <c r="BW28" s="436"/>
      <c r="BX28" s="436"/>
      <c r="BY28" s="436"/>
      <c r="BZ28" s="436"/>
      <c r="CA28" s="436"/>
      <c r="CB28" s="436"/>
      <c r="CC28" s="437"/>
      <c r="CD28" s="184"/>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75"/>
      <c r="B29" s="385"/>
      <c r="C29" s="386"/>
      <c r="D29" s="387"/>
      <c r="E29" s="362" t="s">
        <v>188</v>
      </c>
      <c r="F29" s="363"/>
      <c r="G29" s="363"/>
      <c r="H29" s="363"/>
      <c r="I29" s="363"/>
      <c r="J29" s="363"/>
      <c r="K29" s="364"/>
      <c r="L29" s="359">
        <v>6</v>
      </c>
      <c r="M29" s="360"/>
      <c r="N29" s="360"/>
      <c r="O29" s="360"/>
      <c r="P29" s="361"/>
      <c r="Q29" s="359">
        <v>1830</v>
      </c>
      <c r="R29" s="360"/>
      <c r="S29" s="360"/>
      <c r="T29" s="360"/>
      <c r="U29" s="360"/>
      <c r="V29" s="361"/>
      <c r="W29" s="450"/>
      <c r="X29" s="451"/>
      <c r="Y29" s="452"/>
      <c r="Z29" s="362" t="s">
        <v>189</v>
      </c>
      <c r="AA29" s="363"/>
      <c r="AB29" s="363"/>
      <c r="AC29" s="363"/>
      <c r="AD29" s="363"/>
      <c r="AE29" s="363"/>
      <c r="AF29" s="363"/>
      <c r="AG29" s="364"/>
      <c r="AH29" s="359">
        <v>62</v>
      </c>
      <c r="AI29" s="360"/>
      <c r="AJ29" s="360"/>
      <c r="AK29" s="360"/>
      <c r="AL29" s="361"/>
      <c r="AM29" s="359">
        <v>180606</v>
      </c>
      <c r="AN29" s="360"/>
      <c r="AO29" s="360"/>
      <c r="AP29" s="360"/>
      <c r="AQ29" s="360"/>
      <c r="AR29" s="361"/>
      <c r="AS29" s="359">
        <v>2913</v>
      </c>
      <c r="AT29" s="360"/>
      <c r="AU29" s="360"/>
      <c r="AV29" s="360"/>
      <c r="AW29" s="360"/>
      <c r="AX29" s="419"/>
      <c r="AY29" s="426"/>
      <c r="AZ29" s="427"/>
      <c r="BA29" s="427"/>
      <c r="BB29" s="428"/>
      <c r="BC29" s="420" t="s">
        <v>190</v>
      </c>
      <c r="BD29" s="421"/>
      <c r="BE29" s="421"/>
      <c r="BF29" s="421"/>
      <c r="BG29" s="421"/>
      <c r="BH29" s="421"/>
      <c r="BI29" s="421"/>
      <c r="BJ29" s="421"/>
      <c r="BK29" s="421"/>
      <c r="BL29" s="421"/>
      <c r="BM29" s="422"/>
      <c r="BN29" s="406">
        <v>322901</v>
      </c>
      <c r="BO29" s="407"/>
      <c r="BP29" s="407"/>
      <c r="BQ29" s="407"/>
      <c r="BR29" s="407"/>
      <c r="BS29" s="407"/>
      <c r="BT29" s="407"/>
      <c r="BU29" s="408"/>
      <c r="BV29" s="406">
        <v>322896</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191</v>
      </c>
      <c r="X30" s="374"/>
      <c r="Y30" s="374"/>
      <c r="Z30" s="374"/>
      <c r="AA30" s="374"/>
      <c r="AB30" s="374"/>
      <c r="AC30" s="374"/>
      <c r="AD30" s="374"/>
      <c r="AE30" s="374"/>
      <c r="AF30" s="374"/>
      <c r="AG30" s="375"/>
      <c r="AH30" s="376">
        <v>97</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52</v>
      </c>
      <c r="BD30" s="380"/>
      <c r="BE30" s="380"/>
      <c r="BF30" s="380"/>
      <c r="BG30" s="380"/>
      <c r="BH30" s="380"/>
      <c r="BI30" s="380"/>
      <c r="BJ30" s="380"/>
      <c r="BK30" s="380"/>
      <c r="BL30" s="380"/>
      <c r="BM30" s="381"/>
      <c r="BN30" s="440">
        <v>1465275</v>
      </c>
      <c r="BO30" s="441"/>
      <c r="BP30" s="441"/>
      <c r="BQ30" s="441"/>
      <c r="BR30" s="441"/>
      <c r="BS30" s="441"/>
      <c r="BT30" s="441"/>
      <c r="BU30" s="442"/>
      <c r="BV30" s="440">
        <v>1438375</v>
      </c>
      <c r="BW30" s="441"/>
      <c r="BX30" s="441"/>
      <c r="BY30" s="441"/>
      <c r="BZ30" s="441"/>
      <c r="CA30" s="441"/>
      <c r="CB30" s="441"/>
      <c r="CC30" s="442"/>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365" t="s">
        <v>192</v>
      </c>
      <c r="D32" s="365"/>
      <c r="E32" s="365"/>
      <c r="F32" s="365"/>
      <c r="G32" s="365"/>
      <c r="H32" s="365"/>
      <c r="I32" s="365"/>
      <c r="J32" s="365"/>
      <c r="K32" s="365"/>
      <c r="L32" s="365"/>
      <c r="M32" s="365"/>
      <c r="N32" s="365"/>
      <c r="O32" s="365"/>
      <c r="P32" s="365"/>
      <c r="Q32" s="365"/>
      <c r="R32" s="365"/>
      <c r="S32" s="365"/>
      <c r="U32" s="366" t="s">
        <v>193</v>
      </c>
      <c r="V32" s="366"/>
      <c r="W32" s="366"/>
      <c r="X32" s="366"/>
      <c r="Y32" s="366"/>
      <c r="Z32" s="366"/>
      <c r="AA32" s="366"/>
      <c r="AB32" s="366"/>
      <c r="AC32" s="366"/>
      <c r="AD32" s="366"/>
      <c r="AE32" s="366"/>
      <c r="AF32" s="366"/>
      <c r="AG32" s="366"/>
      <c r="AH32" s="366"/>
      <c r="AI32" s="366"/>
      <c r="AJ32" s="366"/>
      <c r="AK32" s="366"/>
      <c r="AM32" s="366" t="s">
        <v>194</v>
      </c>
      <c r="AN32" s="366"/>
      <c r="AO32" s="366"/>
      <c r="AP32" s="366"/>
      <c r="AQ32" s="366"/>
      <c r="AR32" s="366"/>
      <c r="AS32" s="366"/>
      <c r="AT32" s="366"/>
      <c r="AU32" s="366"/>
      <c r="AV32" s="366"/>
      <c r="AW32" s="366"/>
      <c r="AX32" s="366"/>
      <c r="AY32" s="366"/>
      <c r="AZ32" s="366"/>
      <c r="BA32" s="366"/>
      <c r="BB32" s="366"/>
      <c r="BC32" s="366"/>
      <c r="BE32" s="366" t="s">
        <v>195</v>
      </c>
      <c r="BF32" s="366"/>
      <c r="BG32" s="366"/>
      <c r="BH32" s="366"/>
      <c r="BI32" s="366"/>
      <c r="BJ32" s="366"/>
      <c r="BK32" s="366"/>
      <c r="BL32" s="366"/>
      <c r="BM32" s="366"/>
      <c r="BN32" s="366"/>
      <c r="BO32" s="366"/>
      <c r="BP32" s="366"/>
      <c r="BQ32" s="366"/>
      <c r="BR32" s="366"/>
      <c r="BS32" s="366"/>
      <c r="BT32" s="366"/>
      <c r="BU32" s="366"/>
      <c r="BW32" s="366" t="s">
        <v>196</v>
      </c>
      <c r="BX32" s="366"/>
      <c r="BY32" s="366"/>
      <c r="BZ32" s="366"/>
      <c r="CA32" s="366"/>
      <c r="CB32" s="366"/>
      <c r="CC32" s="366"/>
      <c r="CD32" s="366"/>
      <c r="CE32" s="366"/>
      <c r="CF32" s="366"/>
      <c r="CG32" s="366"/>
      <c r="CH32" s="366"/>
      <c r="CI32" s="366"/>
      <c r="CJ32" s="366"/>
      <c r="CK32" s="366"/>
      <c r="CL32" s="366"/>
      <c r="CM32" s="366"/>
      <c r="CO32" s="366" t="s">
        <v>197</v>
      </c>
      <c r="CP32" s="366"/>
      <c r="CQ32" s="366"/>
      <c r="CR32" s="366"/>
      <c r="CS32" s="366"/>
      <c r="CT32" s="366"/>
      <c r="CU32" s="366"/>
      <c r="CV32" s="366"/>
      <c r="CW32" s="366"/>
      <c r="CX32" s="366"/>
      <c r="CY32" s="366"/>
      <c r="CZ32" s="366"/>
      <c r="DA32" s="366"/>
      <c r="DB32" s="366"/>
      <c r="DC32" s="366"/>
      <c r="DD32" s="366"/>
      <c r="DE32" s="366"/>
      <c r="DI32" s="201"/>
    </row>
    <row r="33" spans="1:113" ht="13.5" customHeight="1" x14ac:dyDescent="0.15">
      <c r="A33" s="175"/>
      <c r="B33" s="202"/>
      <c r="C33" s="358" t="s">
        <v>198</v>
      </c>
      <c r="D33" s="358"/>
      <c r="E33" s="357" t="s">
        <v>199</v>
      </c>
      <c r="F33" s="357"/>
      <c r="G33" s="357"/>
      <c r="H33" s="357"/>
      <c r="I33" s="357"/>
      <c r="J33" s="357"/>
      <c r="K33" s="357"/>
      <c r="L33" s="357"/>
      <c r="M33" s="357"/>
      <c r="N33" s="357"/>
      <c r="O33" s="357"/>
      <c r="P33" s="357"/>
      <c r="Q33" s="357"/>
      <c r="R33" s="357"/>
      <c r="S33" s="357"/>
      <c r="T33" s="179"/>
      <c r="U33" s="358" t="s">
        <v>200</v>
      </c>
      <c r="V33" s="358"/>
      <c r="W33" s="357" t="s">
        <v>199</v>
      </c>
      <c r="X33" s="357"/>
      <c r="Y33" s="357"/>
      <c r="Z33" s="357"/>
      <c r="AA33" s="357"/>
      <c r="AB33" s="357"/>
      <c r="AC33" s="357"/>
      <c r="AD33" s="357"/>
      <c r="AE33" s="357"/>
      <c r="AF33" s="357"/>
      <c r="AG33" s="357"/>
      <c r="AH33" s="357"/>
      <c r="AI33" s="357"/>
      <c r="AJ33" s="357"/>
      <c r="AK33" s="357"/>
      <c r="AL33" s="179"/>
      <c r="AM33" s="358" t="s">
        <v>200</v>
      </c>
      <c r="AN33" s="358"/>
      <c r="AO33" s="357" t="s">
        <v>201</v>
      </c>
      <c r="AP33" s="357"/>
      <c r="AQ33" s="357"/>
      <c r="AR33" s="357"/>
      <c r="AS33" s="357"/>
      <c r="AT33" s="357"/>
      <c r="AU33" s="357"/>
      <c r="AV33" s="357"/>
      <c r="AW33" s="357"/>
      <c r="AX33" s="357"/>
      <c r="AY33" s="357"/>
      <c r="AZ33" s="357"/>
      <c r="BA33" s="357"/>
      <c r="BB33" s="357"/>
      <c r="BC33" s="357"/>
      <c r="BD33" s="185"/>
      <c r="BE33" s="357" t="s">
        <v>202</v>
      </c>
      <c r="BF33" s="357"/>
      <c r="BG33" s="357" t="s">
        <v>203</v>
      </c>
      <c r="BH33" s="357"/>
      <c r="BI33" s="357"/>
      <c r="BJ33" s="357"/>
      <c r="BK33" s="357"/>
      <c r="BL33" s="357"/>
      <c r="BM33" s="357"/>
      <c r="BN33" s="357"/>
      <c r="BO33" s="357"/>
      <c r="BP33" s="357"/>
      <c r="BQ33" s="357"/>
      <c r="BR33" s="357"/>
      <c r="BS33" s="357"/>
      <c r="BT33" s="357"/>
      <c r="BU33" s="357"/>
      <c r="BV33" s="185"/>
      <c r="BW33" s="358" t="s">
        <v>202</v>
      </c>
      <c r="BX33" s="358"/>
      <c r="BY33" s="357" t="s">
        <v>204</v>
      </c>
      <c r="BZ33" s="357"/>
      <c r="CA33" s="357"/>
      <c r="CB33" s="357"/>
      <c r="CC33" s="357"/>
      <c r="CD33" s="357"/>
      <c r="CE33" s="357"/>
      <c r="CF33" s="357"/>
      <c r="CG33" s="357"/>
      <c r="CH33" s="357"/>
      <c r="CI33" s="357"/>
      <c r="CJ33" s="357"/>
      <c r="CK33" s="357"/>
      <c r="CL33" s="357"/>
      <c r="CM33" s="357"/>
      <c r="CN33" s="179"/>
      <c r="CO33" s="358" t="s">
        <v>200</v>
      </c>
      <c r="CP33" s="358"/>
      <c r="CQ33" s="357" t="s">
        <v>205</v>
      </c>
      <c r="CR33" s="357"/>
      <c r="CS33" s="357"/>
      <c r="CT33" s="357"/>
      <c r="CU33" s="357"/>
      <c r="CV33" s="357"/>
      <c r="CW33" s="357"/>
      <c r="CX33" s="357"/>
      <c r="CY33" s="357"/>
      <c r="CZ33" s="357"/>
      <c r="DA33" s="357"/>
      <c r="DB33" s="357"/>
      <c r="DC33" s="357"/>
      <c r="DD33" s="357"/>
      <c r="DE33" s="357"/>
      <c r="DF33" s="179"/>
      <c r="DG33" s="356" t="s">
        <v>206</v>
      </c>
      <c r="DH33" s="356"/>
      <c r="DI33" s="180"/>
    </row>
    <row r="34" spans="1:113" ht="32.25" customHeight="1" x14ac:dyDescent="0.15">
      <c r="A34" s="175"/>
      <c r="B34" s="202"/>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2</v>
      </c>
      <c r="V34" s="354"/>
      <c r="W34" s="355" t="str">
        <f>IF('各会計、関係団体の財政状況及び健全化判断比率'!B28="","",'各会計、関係団体の財政状況及び健全化判断比率'!B28)</f>
        <v>国民健康保険特別会計（事業勘定）</v>
      </c>
      <c r="X34" s="355"/>
      <c r="Y34" s="355"/>
      <c r="Z34" s="355"/>
      <c r="AA34" s="355"/>
      <c r="AB34" s="355"/>
      <c r="AC34" s="355"/>
      <c r="AD34" s="355"/>
      <c r="AE34" s="355"/>
      <c r="AF34" s="355"/>
      <c r="AG34" s="355"/>
      <c r="AH34" s="355"/>
      <c r="AI34" s="355"/>
      <c r="AJ34" s="355"/>
      <c r="AK34" s="355"/>
      <c r="AL34" s="175"/>
      <c r="AM34" s="354" t="str">
        <f>IF(AO34="","",MAX(C34:D43,U34:V43)+1)</f>
        <v/>
      </c>
      <c r="AN34" s="354"/>
      <c r="AO34" s="355"/>
      <c r="AP34" s="355"/>
      <c r="AQ34" s="355"/>
      <c r="AR34" s="355"/>
      <c r="AS34" s="355"/>
      <c r="AT34" s="355"/>
      <c r="AU34" s="355"/>
      <c r="AV34" s="355"/>
      <c r="AW34" s="355"/>
      <c r="AX34" s="355"/>
      <c r="AY34" s="355"/>
      <c r="AZ34" s="355"/>
      <c r="BA34" s="355"/>
      <c r="BB34" s="355"/>
      <c r="BC34" s="355"/>
      <c r="BD34" s="175"/>
      <c r="BE34" s="354">
        <f>IF(BG34="","",MAX(C34:D43,U34:V43,AM34:AN43)+1)</f>
        <v>6</v>
      </c>
      <c r="BF34" s="354"/>
      <c r="BG34" s="355" t="str">
        <f>IF('各会計、関係団体の財政状況及び健全化判断比率'!B32="","",'各会計、関係団体の財政状況及び健全化判断比率'!B32)</f>
        <v>簡易水道事業特別会計</v>
      </c>
      <c r="BH34" s="355"/>
      <c r="BI34" s="355"/>
      <c r="BJ34" s="355"/>
      <c r="BK34" s="355"/>
      <c r="BL34" s="355"/>
      <c r="BM34" s="355"/>
      <c r="BN34" s="355"/>
      <c r="BO34" s="355"/>
      <c r="BP34" s="355"/>
      <c r="BQ34" s="355"/>
      <c r="BR34" s="355"/>
      <c r="BS34" s="355"/>
      <c r="BT34" s="355"/>
      <c r="BU34" s="355"/>
      <c r="BV34" s="175"/>
      <c r="BW34" s="354">
        <f>IF(BY34="","",MAX(C34:D43,U34:V43,AM34:AN43,BE34:BF43)+1)</f>
        <v>10</v>
      </c>
      <c r="BX34" s="354"/>
      <c r="BY34" s="355" t="str">
        <f>IF('各会計、関係団体の財政状況及び健全化判断比率'!B68="","",'各会計、関係団体の財政状況及び健全化判断比率'!B68)</f>
        <v>会津若松地方広域市町村圏整備組合　一般会計</v>
      </c>
      <c r="BZ34" s="355"/>
      <c r="CA34" s="355"/>
      <c r="CB34" s="355"/>
      <c r="CC34" s="355"/>
      <c r="CD34" s="355"/>
      <c r="CE34" s="355"/>
      <c r="CF34" s="355"/>
      <c r="CG34" s="355"/>
      <c r="CH34" s="355"/>
      <c r="CI34" s="355"/>
      <c r="CJ34" s="355"/>
      <c r="CK34" s="355"/>
      <c r="CL34" s="355"/>
      <c r="CM34" s="355"/>
      <c r="CN34" s="175"/>
      <c r="CO34" s="354">
        <f>IF(CQ34="","",MAX(C34:D43,U34:V43,AM34:AN43,BE34:BF43,BW34:BX43)+1)</f>
        <v>19</v>
      </c>
      <c r="CP34" s="354"/>
      <c r="CQ34" s="355" t="str">
        <f>IF('各会計、関係団体の財政状況及び健全化判断比率'!BS7="","",'各会計、関係団体の財政状況及び健全化判断比率'!BS7)</f>
        <v>（株）会津かねやま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80"/>
    </row>
    <row r="35" spans="1:113" ht="32.25" customHeight="1" x14ac:dyDescent="0.15">
      <c r="A35" s="175"/>
      <c r="B35" s="202"/>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5"/>
      <c r="U35" s="354">
        <f>IF(W35="","",U34+1)</f>
        <v>3</v>
      </c>
      <c r="V35" s="354"/>
      <c r="W35" s="355" t="str">
        <f>IF('各会計、関係団体の財政状況及び健全化判断比率'!B29="","",'各会計、関係団体の財政状況及び健全化判断比率'!B29)</f>
        <v>国民健康保険特別会計（施設勘定）</v>
      </c>
      <c r="X35" s="355"/>
      <c r="Y35" s="355"/>
      <c r="Z35" s="355"/>
      <c r="AA35" s="355"/>
      <c r="AB35" s="355"/>
      <c r="AC35" s="355"/>
      <c r="AD35" s="355"/>
      <c r="AE35" s="355"/>
      <c r="AF35" s="355"/>
      <c r="AG35" s="355"/>
      <c r="AH35" s="355"/>
      <c r="AI35" s="355"/>
      <c r="AJ35" s="355"/>
      <c r="AK35" s="355"/>
      <c r="AL35" s="175"/>
      <c r="AM35" s="354" t="str">
        <f t="shared" ref="AM35:AM43" si="0">IF(AO35="","",AM34+1)</f>
        <v/>
      </c>
      <c r="AN35" s="354"/>
      <c r="AO35" s="355"/>
      <c r="AP35" s="355"/>
      <c r="AQ35" s="355"/>
      <c r="AR35" s="355"/>
      <c r="AS35" s="355"/>
      <c r="AT35" s="355"/>
      <c r="AU35" s="355"/>
      <c r="AV35" s="355"/>
      <c r="AW35" s="355"/>
      <c r="AX35" s="355"/>
      <c r="AY35" s="355"/>
      <c r="AZ35" s="355"/>
      <c r="BA35" s="355"/>
      <c r="BB35" s="355"/>
      <c r="BC35" s="355"/>
      <c r="BD35" s="175"/>
      <c r="BE35" s="354">
        <f t="shared" ref="BE35:BE43" si="1">IF(BG35="","",BE34+1)</f>
        <v>7</v>
      </c>
      <c r="BF35" s="354"/>
      <c r="BG35" s="355" t="str">
        <f>IF('各会計、関係団体の財政状況及び健全化判断比率'!B33="","",'各会計、関係団体の財政状況及び健全化判断比率'!B33)</f>
        <v>農業集落排水事業特別会計</v>
      </c>
      <c r="BH35" s="355"/>
      <c r="BI35" s="355"/>
      <c r="BJ35" s="355"/>
      <c r="BK35" s="355"/>
      <c r="BL35" s="355"/>
      <c r="BM35" s="355"/>
      <c r="BN35" s="355"/>
      <c r="BO35" s="355"/>
      <c r="BP35" s="355"/>
      <c r="BQ35" s="355"/>
      <c r="BR35" s="355"/>
      <c r="BS35" s="355"/>
      <c r="BT35" s="355"/>
      <c r="BU35" s="355"/>
      <c r="BV35" s="175"/>
      <c r="BW35" s="354">
        <f t="shared" ref="BW35:BW43" si="2">IF(BY35="","",BW34+1)</f>
        <v>11</v>
      </c>
      <c r="BX35" s="354"/>
      <c r="BY35" s="355" t="str">
        <f>IF('各会計、関係団体の財政状況及び健全化判断比率'!B69="","",'各会計、関係団体の財政状況及び健全化判断比率'!B69)</f>
        <v>会津若松地方広域市町村圏整備組合水道用水供給事業会計</v>
      </c>
      <c r="BZ35" s="355"/>
      <c r="CA35" s="355"/>
      <c r="CB35" s="355"/>
      <c r="CC35" s="355"/>
      <c r="CD35" s="355"/>
      <c r="CE35" s="355"/>
      <c r="CF35" s="355"/>
      <c r="CG35" s="355"/>
      <c r="CH35" s="355"/>
      <c r="CI35" s="355"/>
      <c r="CJ35" s="355"/>
      <c r="CK35" s="355"/>
      <c r="CL35" s="355"/>
      <c r="CM35" s="355"/>
      <c r="CN35" s="175"/>
      <c r="CO35" s="354">
        <f t="shared" ref="CO35:CO43" si="3">IF(CQ35="","",CO34+1)</f>
        <v>20</v>
      </c>
      <c r="CP35" s="354"/>
      <c r="CQ35" s="355" t="str">
        <f>IF('各会計、関係団体の財政状況及び健全化判断比率'!BS8="","",'各会計、関係団体の財政状況及び健全化判断比率'!BS8)</f>
        <v>（株）奥会津大自然</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80"/>
    </row>
    <row r="36" spans="1:113" ht="32.25" customHeight="1" x14ac:dyDescent="0.15">
      <c r="A36" s="175"/>
      <c r="B36" s="202"/>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4</v>
      </c>
      <c r="V36" s="354"/>
      <c r="W36" s="355" t="str">
        <f>IF('各会計、関係団体の財政状況及び健全化判断比率'!B30="","",'各会計、関係団体の財政状況及び健全化判断比率'!B30)</f>
        <v>介護保険特別会計</v>
      </c>
      <c r="X36" s="355"/>
      <c r="Y36" s="355"/>
      <c r="Z36" s="355"/>
      <c r="AA36" s="355"/>
      <c r="AB36" s="355"/>
      <c r="AC36" s="355"/>
      <c r="AD36" s="355"/>
      <c r="AE36" s="355"/>
      <c r="AF36" s="355"/>
      <c r="AG36" s="355"/>
      <c r="AH36" s="355"/>
      <c r="AI36" s="355"/>
      <c r="AJ36" s="355"/>
      <c r="AK36" s="355"/>
      <c r="AL36" s="175"/>
      <c r="AM36" s="354" t="str">
        <f t="shared" si="0"/>
        <v/>
      </c>
      <c r="AN36" s="354"/>
      <c r="AO36" s="355"/>
      <c r="AP36" s="355"/>
      <c r="AQ36" s="355"/>
      <c r="AR36" s="355"/>
      <c r="AS36" s="355"/>
      <c r="AT36" s="355"/>
      <c r="AU36" s="355"/>
      <c r="AV36" s="355"/>
      <c r="AW36" s="355"/>
      <c r="AX36" s="355"/>
      <c r="AY36" s="355"/>
      <c r="AZ36" s="355"/>
      <c r="BA36" s="355"/>
      <c r="BB36" s="355"/>
      <c r="BC36" s="355"/>
      <c r="BD36" s="175"/>
      <c r="BE36" s="354">
        <f t="shared" si="1"/>
        <v>8</v>
      </c>
      <c r="BF36" s="354"/>
      <c r="BG36" s="355" t="str">
        <f>IF('各会計、関係団体の財政状況及び健全化判断比率'!B34="","",'各会計、関係団体の財政状況及び健全化判断比率'!B34)</f>
        <v>特定地域生活排水処理事業特別会計</v>
      </c>
      <c r="BH36" s="355"/>
      <c r="BI36" s="355"/>
      <c r="BJ36" s="355"/>
      <c r="BK36" s="355"/>
      <c r="BL36" s="355"/>
      <c r="BM36" s="355"/>
      <c r="BN36" s="355"/>
      <c r="BO36" s="355"/>
      <c r="BP36" s="355"/>
      <c r="BQ36" s="355"/>
      <c r="BR36" s="355"/>
      <c r="BS36" s="355"/>
      <c r="BT36" s="355"/>
      <c r="BU36" s="355"/>
      <c r="BV36" s="175"/>
      <c r="BW36" s="354">
        <f t="shared" si="2"/>
        <v>12</v>
      </c>
      <c r="BX36" s="354"/>
      <c r="BY36" s="355" t="str">
        <f>IF('各会計、関係団体の財政状況及び健全化判断比率'!B70="","",'各会計、関係団体の財政状況及び健全化判断比率'!B70)</f>
        <v>福島県市町村総合事務組合
一般会計</v>
      </c>
      <c r="BZ36" s="355"/>
      <c r="CA36" s="355"/>
      <c r="CB36" s="355"/>
      <c r="CC36" s="355"/>
      <c r="CD36" s="355"/>
      <c r="CE36" s="355"/>
      <c r="CF36" s="355"/>
      <c r="CG36" s="355"/>
      <c r="CH36" s="355"/>
      <c r="CI36" s="355"/>
      <c r="CJ36" s="355"/>
      <c r="CK36" s="355"/>
      <c r="CL36" s="355"/>
      <c r="CM36" s="355"/>
      <c r="CN36" s="175"/>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80"/>
    </row>
    <row r="37" spans="1:113" ht="32.25" customHeight="1" x14ac:dyDescent="0.15">
      <c r="A37" s="175"/>
      <c r="B37" s="202"/>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f t="shared" si="4"/>
        <v>5</v>
      </c>
      <c r="V37" s="354"/>
      <c r="W37" s="355" t="str">
        <f>IF('各会計、関係団体の財政状況及び健全化判断比率'!B31="","",'各会計、関係団体の財政状況及び健全化判断比率'!B31)</f>
        <v>後期高齢者医療特別会計</v>
      </c>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f t="shared" si="1"/>
        <v>9</v>
      </c>
      <c r="BF37" s="354"/>
      <c r="BG37" s="355" t="str">
        <f>IF('各会計、関係団体の財政状況及び健全化判断比率'!B35="","",'各会計、関係団体の財政状況及び健全化判断比率'!B35)</f>
        <v>特定環境保全公共下水道事業特別会計</v>
      </c>
      <c r="BH37" s="355"/>
      <c r="BI37" s="355"/>
      <c r="BJ37" s="355"/>
      <c r="BK37" s="355"/>
      <c r="BL37" s="355"/>
      <c r="BM37" s="355"/>
      <c r="BN37" s="355"/>
      <c r="BO37" s="355"/>
      <c r="BP37" s="355"/>
      <c r="BQ37" s="355"/>
      <c r="BR37" s="355"/>
      <c r="BS37" s="355"/>
      <c r="BT37" s="355"/>
      <c r="BU37" s="355"/>
      <c r="BV37" s="175"/>
      <c r="BW37" s="354">
        <f t="shared" si="2"/>
        <v>13</v>
      </c>
      <c r="BX37" s="354"/>
      <c r="BY37" s="355" t="str">
        <f>IF('各会計、関係団体の財政状況及び健全化判断比率'!B71="","",'各会計、関係団体の財政状況及び健全化判断比率'!B71)</f>
        <v>福島県市町村総合事務組合
消防補償等特別会計</v>
      </c>
      <c r="BZ37" s="355"/>
      <c r="CA37" s="355"/>
      <c r="CB37" s="355"/>
      <c r="CC37" s="355"/>
      <c r="CD37" s="355"/>
      <c r="CE37" s="355"/>
      <c r="CF37" s="355"/>
      <c r="CG37" s="355"/>
      <c r="CH37" s="355"/>
      <c r="CI37" s="355"/>
      <c r="CJ37" s="355"/>
      <c r="CK37" s="355"/>
      <c r="CL37" s="355"/>
      <c r="CM37" s="355"/>
      <c r="CN37" s="175"/>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80"/>
    </row>
    <row r="38" spans="1:113" ht="32.25" customHeight="1" x14ac:dyDescent="0.15">
      <c r="A38" s="175"/>
      <c r="B38" s="202"/>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14</v>
      </c>
      <c r="BX38" s="354"/>
      <c r="BY38" s="355" t="str">
        <f>IF('各会計、関係団体の財政状況及び健全化判断比率'!B72="","",'各会計、関係団体の財政状況及び健全化判断比率'!B72)</f>
        <v>福島県市町村総合事務組合
消防賞じゅつ金特別会計</v>
      </c>
      <c r="BZ38" s="355"/>
      <c r="CA38" s="355"/>
      <c r="CB38" s="355"/>
      <c r="CC38" s="355"/>
      <c r="CD38" s="355"/>
      <c r="CE38" s="355"/>
      <c r="CF38" s="355"/>
      <c r="CG38" s="355"/>
      <c r="CH38" s="355"/>
      <c r="CI38" s="355"/>
      <c r="CJ38" s="355"/>
      <c r="CK38" s="355"/>
      <c r="CL38" s="355"/>
      <c r="CM38" s="355"/>
      <c r="CN38" s="175"/>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80"/>
    </row>
    <row r="39" spans="1:113" ht="32.25" customHeight="1" x14ac:dyDescent="0.15">
      <c r="A39" s="175"/>
      <c r="B39" s="202"/>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f t="shared" si="2"/>
        <v>15</v>
      </c>
      <c r="BX39" s="354"/>
      <c r="BY39" s="355" t="str">
        <f>IF('各会計、関係団体の財政状況及び健全化判断比率'!B73="","",'各会計、関係団体の財政状況及び健全化判断比率'!B73)</f>
        <v>福島県市町村総合事務組合
非常勤職員公務災害補償特別会計</v>
      </c>
      <c r="BZ39" s="355"/>
      <c r="CA39" s="355"/>
      <c r="CB39" s="355"/>
      <c r="CC39" s="355"/>
      <c r="CD39" s="355"/>
      <c r="CE39" s="355"/>
      <c r="CF39" s="355"/>
      <c r="CG39" s="355"/>
      <c r="CH39" s="355"/>
      <c r="CI39" s="355"/>
      <c r="CJ39" s="355"/>
      <c r="CK39" s="355"/>
      <c r="CL39" s="355"/>
      <c r="CM39" s="355"/>
      <c r="CN39" s="175"/>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80"/>
    </row>
    <row r="40" spans="1:113" ht="32.25" customHeight="1" x14ac:dyDescent="0.15">
      <c r="A40" s="175"/>
      <c r="B40" s="202"/>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f t="shared" si="2"/>
        <v>16</v>
      </c>
      <c r="BX40" s="354"/>
      <c r="BY40" s="355" t="str">
        <f>IF('各会計、関係団体の財政状況及び健全化判断比率'!B74="","",'各会計、関係団体の財政状況及び健全化判断比率'!B74)</f>
        <v>福島県市町村総合事務組合
自治会館管理特別会計</v>
      </c>
      <c r="BZ40" s="355"/>
      <c r="CA40" s="355"/>
      <c r="CB40" s="355"/>
      <c r="CC40" s="355"/>
      <c r="CD40" s="355"/>
      <c r="CE40" s="355"/>
      <c r="CF40" s="355"/>
      <c r="CG40" s="355"/>
      <c r="CH40" s="355"/>
      <c r="CI40" s="355"/>
      <c r="CJ40" s="355"/>
      <c r="CK40" s="355"/>
      <c r="CL40" s="355"/>
      <c r="CM40" s="355"/>
      <c r="CN40" s="175"/>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80"/>
    </row>
    <row r="41" spans="1:113" ht="32.25" customHeight="1" x14ac:dyDescent="0.15">
      <c r="A41" s="175"/>
      <c r="B41" s="202"/>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f t="shared" si="2"/>
        <v>17</v>
      </c>
      <c r="BX41" s="354"/>
      <c r="BY41" s="355" t="str">
        <f>IF('各会計、関係団体の財政状況及び健全化判断比率'!B75="","",'各会計、関係団体の財政状況及び健全化判断比率'!B75)</f>
        <v>福島県後期高齢者医療広域連合　一般会計</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80"/>
    </row>
    <row r="42" spans="1:113" ht="32.25" customHeight="1" x14ac:dyDescent="0.15">
      <c r="B42" s="202"/>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f t="shared" si="2"/>
        <v>18</v>
      </c>
      <c r="BX42" s="354"/>
      <c r="BY42" s="355" t="str">
        <f>IF('各会計、関係団体の財政状況及び健全化判断比率'!B76="","",'各会計、関係団体の財政状況及び健全化判断比率'!B76)</f>
        <v>福島県後期高齢者医療広域連合　後期高齢者医療特別会計</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80"/>
    </row>
    <row r="43" spans="1:113" ht="32.25" customHeight="1" x14ac:dyDescent="0.15">
      <c r="B43" s="202"/>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207</v>
      </c>
      <c r="E46" s="351" t="s">
        <v>208</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209</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210</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211</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212</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213</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214</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215</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XbwDwCsmtXsGMEPBH7t90zvTweK/THeBW8dOQbfREXhnnGap7HGOWvaS3wPMmNP98UvYOByF0463jmdXWuAbIw==" saltValue="wwMfLQvGmPgFJSQNjuFC4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1" zoomScaleSheetLayoutView="100" workbookViewId="0">
      <selection activeCell="J36" sqref="J36"/>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561</v>
      </c>
      <c r="G33" s="29" t="s">
        <v>562</v>
      </c>
      <c r="H33" s="29" t="s">
        <v>563</v>
      </c>
      <c r="I33" s="29" t="s">
        <v>564</v>
      </c>
      <c r="J33" s="30" t="s">
        <v>565</v>
      </c>
      <c r="K33" s="22"/>
      <c r="L33" s="22"/>
      <c r="M33" s="22"/>
      <c r="N33" s="22"/>
      <c r="O33" s="22"/>
      <c r="P33" s="22"/>
    </row>
    <row r="34" spans="1:16" ht="39" customHeight="1" x14ac:dyDescent="0.15">
      <c r="A34" s="22"/>
      <c r="B34" s="31"/>
      <c r="C34" s="1136" t="s">
        <v>568</v>
      </c>
      <c r="D34" s="1136"/>
      <c r="E34" s="1137"/>
      <c r="F34" s="32">
        <v>8.57</v>
      </c>
      <c r="G34" s="33">
        <v>7.95</v>
      </c>
      <c r="H34" s="33">
        <v>11.22</v>
      </c>
      <c r="I34" s="33">
        <v>11.17</v>
      </c>
      <c r="J34" s="34">
        <v>9.65</v>
      </c>
      <c r="K34" s="22"/>
      <c r="L34" s="22"/>
      <c r="M34" s="22"/>
      <c r="N34" s="22"/>
      <c r="O34" s="22"/>
      <c r="P34" s="22"/>
    </row>
    <row r="35" spans="1:16" ht="39" customHeight="1" x14ac:dyDescent="0.15">
      <c r="A35" s="22"/>
      <c r="B35" s="35"/>
      <c r="C35" s="1132" t="s">
        <v>569</v>
      </c>
      <c r="D35" s="1132"/>
      <c r="E35" s="1133"/>
      <c r="F35" s="36">
        <v>1.03</v>
      </c>
      <c r="G35" s="37">
        <v>1.1499999999999999</v>
      </c>
      <c r="H35" s="37">
        <v>0.96</v>
      </c>
      <c r="I35" s="37">
        <v>0.98</v>
      </c>
      <c r="J35" s="38">
        <v>1.37</v>
      </c>
      <c r="K35" s="22"/>
      <c r="L35" s="22"/>
      <c r="M35" s="22"/>
      <c r="N35" s="22"/>
      <c r="O35" s="22"/>
      <c r="P35" s="22"/>
    </row>
    <row r="36" spans="1:16" ht="39" customHeight="1" x14ac:dyDescent="0.15">
      <c r="A36" s="22"/>
      <c r="B36" s="35"/>
      <c r="C36" s="1132" t="s">
        <v>570</v>
      </c>
      <c r="D36" s="1132"/>
      <c r="E36" s="1133"/>
      <c r="F36" s="36">
        <v>0.86</v>
      </c>
      <c r="G36" s="37">
        <v>1.78</v>
      </c>
      <c r="H36" s="37">
        <v>1.37</v>
      </c>
      <c r="I36" s="37">
        <v>1.1000000000000001</v>
      </c>
      <c r="J36" s="38">
        <v>1.08</v>
      </c>
      <c r="K36" s="22"/>
      <c r="L36" s="22"/>
      <c r="M36" s="22"/>
      <c r="N36" s="22"/>
      <c r="O36" s="22"/>
      <c r="P36" s="22"/>
    </row>
    <row r="37" spans="1:16" ht="39" customHeight="1" x14ac:dyDescent="0.15">
      <c r="A37" s="22"/>
      <c r="B37" s="35"/>
      <c r="C37" s="1132" t="s">
        <v>571</v>
      </c>
      <c r="D37" s="1132"/>
      <c r="E37" s="1133"/>
      <c r="F37" s="36">
        <v>1.56</v>
      </c>
      <c r="G37" s="37">
        <v>1.21</v>
      </c>
      <c r="H37" s="37">
        <v>1.18</v>
      </c>
      <c r="I37" s="37">
        <v>0.98</v>
      </c>
      <c r="J37" s="38">
        <v>0.77</v>
      </c>
      <c r="K37" s="22"/>
      <c r="L37" s="22"/>
      <c r="M37" s="22"/>
      <c r="N37" s="22"/>
      <c r="O37" s="22"/>
      <c r="P37" s="22"/>
    </row>
    <row r="38" spans="1:16" ht="39" customHeight="1" x14ac:dyDescent="0.15">
      <c r="A38" s="22"/>
      <c r="B38" s="35"/>
      <c r="C38" s="1132" t="s">
        <v>572</v>
      </c>
      <c r="D38" s="1132"/>
      <c r="E38" s="1133"/>
      <c r="F38" s="36">
        <v>0</v>
      </c>
      <c r="G38" s="37">
        <v>0</v>
      </c>
      <c r="H38" s="37">
        <v>0</v>
      </c>
      <c r="I38" s="37">
        <v>0</v>
      </c>
      <c r="J38" s="38">
        <v>0.2</v>
      </c>
      <c r="K38" s="22"/>
      <c r="L38" s="22"/>
      <c r="M38" s="22"/>
      <c r="N38" s="22"/>
      <c r="O38" s="22"/>
      <c r="P38" s="22"/>
    </row>
    <row r="39" spans="1:16" ht="39" customHeight="1" x14ac:dyDescent="0.15">
      <c r="A39" s="22"/>
      <c r="B39" s="35"/>
      <c r="C39" s="1132" t="s">
        <v>573</v>
      </c>
      <c r="D39" s="1132"/>
      <c r="E39" s="1133"/>
      <c r="F39" s="36">
        <v>0</v>
      </c>
      <c r="G39" s="37">
        <v>0</v>
      </c>
      <c r="H39" s="37">
        <v>0</v>
      </c>
      <c r="I39" s="37">
        <v>0</v>
      </c>
      <c r="J39" s="38">
        <v>0.15</v>
      </c>
      <c r="K39" s="22"/>
      <c r="L39" s="22"/>
      <c r="M39" s="22"/>
      <c r="N39" s="22"/>
      <c r="O39" s="22"/>
      <c r="P39" s="22"/>
    </row>
    <row r="40" spans="1:16" ht="39" customHeight="1" x14ac:dyDescent="0.15">
      <c r="A40" s="22"/>
      <c r="B40" s="35"/>
      <c r="C40" s="1132" t="s">
        <v>574</v>
      </c>
      <c r="D40" s="1132"/>
      <c r="E40" s="1133"/>
      <c r="F40" s="36">
        <v>0</v>
      </c>
      <c r="G40" s="37">
        <v>0</v>
      </c>
      <c r="H40" s="37">
        <v>0</v>
      </c>
      <c r="I40" s="37">
        <v>0</v>
      </c>
      <c r="J40" s="38">
        <v>0.03</v>
      </c>
      <c r="K40" s="22"/>
      <c r="L40" s="22"/>
      <c r="M40" s="22"/>
      <c r="N40" s="22"/>
      <c r="O40" s="22"/>
      <c r="P40" s="22"/>
    </row>
    <row r="41" spans="1:16" ht="39" customHeight="1" x14ac:dyDescent="0.15">
      <c r="A41" s="22"/>
      <c r="B41" s="35"/>
      <c r="C41" s="1132" t="s">
        <v>575</v>
      </c>
      <c r="D41" s="1132"/>
      <c r="E41" s="1133"/>
      <c r="F41" s="36">
        <v>0</v>
      </c>
      <c r="G41" s="37">
        <v>0.01</v>
      </c>
      <c r="H41" s="37">
        <v>0</v>
      </c>
      <c r="I41" s="37">
        <v>0</v>
      </c>
      <c r="J41" s="38">
        <v>0</v>
      </c>
      <c r="K41" s="22"/>
      <c r="L41" s="22"/>
      <c r="M41" s="22"/>
      <c r="N41" s="22"/>
      <c r="O41" s="22"/>
      <c r="P41" s="22"/>
    </row>
    <row r="42" spans="1:16" ht="39" customHeight="1" x14ac:dyDescent="0.15">
      <c r="A42" s="22"/>
      <c r="B42" s="39"/>
      <c r="C42" s="1132" t="s">
        <v>576</v>
      </c>
      <c r="D42" s="1132"/>
      <c r="E42" s="1133"/>
      <c r="F42" s="36" t="s">
        <v>519</v>
      </c>
      <c r="G42" s="37" t="s">
        <v>519</v>
      </c>
      <c r="H42" s="37" t="s">
        <v>519</v>
      </c>
      <c r="I42" s="37" t="s">
        <v>519</v>
      </c>
      <c r="J42" s="38" t="s">
        <v>519</v>
      </c>
      <c r="K42" s="22"/>
      <c r="L42" s="22"/>
      <c r="M42" s="22"/>
      <c r="N42" s="22"/>
      <c r="O42" s="22"/>
      <c r="P42" s="22"/>
    </row>
    <row r="43" spans="1:16" ht="39" customHeight="1" thickBot="1" x14ac:dyDescent="0.2">
      <c r="A43" s="22"/>
      <c r="B43" s="40"/>
      <c r="C43" s="1134" t="s">
        <v>577</v>
      </c>
      <c r="D43" s="1134"/>
      <c r="E43" s="1135"/>
      <c r="F43" s="41">
        <v>0</v>
      </c>
      <c r="G43" s="42">
        <v>0</v>
      </c>
      <c r="H43" s="42">
        <v>0</v>
      </c>
      <c r="I43" s="42">
        <v>0</v>
      </c>
      <c r="J43" s="43">
        <v>0</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ROgS3tz4bmnLbaJDyyd3l9YuY85ifrYYuDyw9cOTLNexjC857fqgdjDaLmiVPAhxlqD/HRCOXOUFEulhWvmSw==" saltValue="+7tYLZPWY+rnOf27ykZjw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C3" zoomScale="90" zoomScaleNormal="90" zoomScaleSheetLayoutView="55" workbookViewId="0">
      <selection activeCell="P64" sqref="P64"/>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561</v>
      </c>
      <c r="L44" s="54" t="s">
        <v>562</v>
      </c>
      <c r="M44" s="54" t="s">
        <v>563</v>
      </c>
      <c r="N44" s="54" t="s">
        <v>564</v>
      </c>
      <c r="O44" s="55" t="s">
        <v>565</v>
      </c>
      <c r="P44" s="46"/>
      <c r="Q44" s="46"/>
      <c r="R44" s="46"/>
      <c r="S44" s="46"/>
      <c r="T44" s="46"/>
      <c r="U44" s="46"/>
    </row>
    <row r="45" spans="1:21" ht="30.75" customHeight="1" x14ac:dyDescent="0.15">
      <c r="A45" s="46"/>
      <c r="B45" s="1161" t="s">
        <v>11</v>
      </c>
      <c r="C45" s="1162"/>
      <c r="D45" s="56"/>
      <c r="E45" s="1167" t="s">
        <v>12</v>
      </c>
      <c r="F45" s="1167"/>
      <c r="G45" s="1167"/>
      <c r="H45" s="1167"/>
      <c r="I45" s="1167"/>
      <c r="J45" s="1168"/>
      <c r="K45" s="57">
        <v>305</v>
      </c>
      <c r="L45" s="58">
        <v>369</v>
      </c>
      <c r="M45" s="58">
        <v>372</v>
      </c>
      <c r="N45" s="58">
        <v>383</v>
      </c>
      <c r="O45" s="59">
        <v>387</v>
      </c>
      <c r="P45" s="46"/>
      <c r="Q45" s="46"/>
      <c r="R45" s="46"/>
      <c r="S45" s="46"/>
      <c r="T45" s="46"/>
      <c r="U45" s="46"/>
    </row>
    <row r="46" spans="1:21" ht="30.75" customHeight="1" x14ac:dyDescent="0.15">
      <c r="A46" s="46"/>
      <c r="B46" s="1163"/>
      <c r="C46" s="1164"/>
      <c r="D46" s="60"/>
      <c r="E46" s="1140" t="s">
        <v>13</v>
      </c>
      <c r="F46" s="1140"/>
      <c r="G46" s="1140"/>
      <c r="H46" s="1140"/>
      <c r="I46" s="1140"/>
      <c r="J46" s="1141"/>
      <c r="K46" s="61" t="s">
        <v>519</v>
      </c>
      <c r="L46" s="62" t="s">
        <v>519</v>
      </c>
      <c r="M46" s="62" t="s">
        <v>519</v>
      </c>
      <c r="N46" s="62" t="s">
        <v>519</v>
      </c>
      <c r="O46" s="63" t="s">
        <v>519</v>
      </c>
      <c r="P46" s="46"/>
      <c r="Q46" s="46"/>
      <c r="R46" s="46"/>
      <c r="S46" s="46"/>
      <c r="T46" s="46"/>
      <c r="U46" s="46"/>
    </row>
    <row r="47" spans="1:21" ht="30.75" customHeight="1" x14ac:dyDescent="0.15">
      <c r="A47" s="46"/>
      <c r="B47" s="1163"/>
      <c r="C47" s="1164"/>
      <c r="D47" s="60"/>
      <c r="E47" s="1140" t="s">
        <v>14</v>
      </c>
      <c r="F47" s="1140"/>
      <c r="G47" s="1140"/>
      <c r="H47" s="1140"/>
      <c r="I47" s="1140"/>
      <c r="J47" s="1141"/>
      <c r="K47" s="61" t="s">
        <v>519</v>
      </c>
      <c r="L47" s="62" t="s">
        <v>519</v>
      </c>
      <c r="M47" s="62" t="s">
        <v>519</v>
      </c>
      <c r="N47" s="62" t="s">
        <v>519</v>
      </c>
      <c r="O47" s="63" t="s">
        <v>519</v>
      </c>
      <c r="P47" s="46"/>
      <c r="Q47" s="46"/>
      <c r="R47" s="46"/>
      <c r="S47" s="46"/>
      <c r="T47" s="46"/>
      <c r="U47" s="46"/>
    </row>
    <row r="48" spans="1:21" ht="30.75" customHeight="1" x14ac:dyDescent="0.15">
      <c r="A48" s="46"/>
      <c r="B48" s="1163"/>
      <c r="C48" s="1164"/>
      <c r="D48" s="60"/>
      <c r="E48" s="1140" t="s">
        <v>15</v>
      </c>
      <c r="F48" s="1140"/>
      <c r="G48" s="1140"/>
      <c r="H48" s="1140"/>
      <c r="I48" s="1140"/>
      <c r="J48" s="1141"/>
      <c r="K48" s="61">
        <v>77</v>
      </c>
      <c r="L48" s="62">
        <v>80</v>
      </c>
      <c r="M48" s="62">
        <v>83</v>
      </c>
      <c r="N48" s="62">
        <v>84</v>
      </c>
      <c r="O48" s="63">
        <v>90</v>
      </c>
      <c r="P48" s="46"/>
      <c r="Q48" s="46"/>
      <c r="R48" s="46"/>
      <c r="S48" s="46"/>
      <c r="T48" s="46"/>
      <c r="U48" s="46"/>
    </row>
    <row r="49" spans="1:21" ht="30.75" customHeight="1" x14ac:dyDescent="0.15">
      <c r="A49" s="46"/>
      <c r="B49" s="1163"/>
      <c r="C49" s="1164"/>
      <c r="D49" s="60"/>
      <c r="E49" s="1140" t="s">
        <v>16</v>
      </c>
      <c r="F49" s="1140"/>
      <c r="G49" s="1140"/>
      <c r="H49" s="1140"/>
      <c r="I49" s="1140"/>
      <c r="J49" s="1141"/>
      <c r="K49" s="61">
        <v>1</v>
      </c>
      <c r="L49" s="62">
        <v>2</v>
      </c>
      <c r="M49" s="62">
        <v>1</v>
      </c>
      <c r="N49" s="62">
        <v>2</v>
      </c>
      <c r="O49" s="63">
        <v>2</v>
      </c>
      <c r="P49" s="46"/>
      <c r="Q49" s="46"/>
      <c r="R49" s="46"/>
      <c r="S49" s="46"/>
      <c r="T49" s="46"/>
      <c r="U49" s="46"/>
    </row>
    <row r="50" spans="1:21" ht="30.75" customHeight="1" x14ac:dyDescent="0.15">
      <c r="A50" s="46"/>
      <c r="B50" s="1163"/>
      <c r="C50" s="1164"/>
      <c r="D50" s="60"/>
      <c r="E50" s="1140" t="s">
        <v>17</v>
      </c>
      <c r="F50" s="1140"/>
      <c r="G50" s="1140"/>
      <c r="H50" s="1140"/>
      <c r="I50" s="1140"/>
      <c r="J50" s="1141"/>
      <c r="K50" s="61">
        <v>21</v>
      </c>
      <c r="L50" s="62" t="s">
        <v>519</v>
      </c>
      <c r="M50" s="62" t="s">
        <v>519</v>
      </c>
      <c r="N50" s="62" t="s">
        <v>519</v>
      </c>
      <c r="O50" s="63" t="s">
        <v>519</v>
      </c>
      <c r="P50" s="46"/>
      <c r="Q50" s="46"/>
      <c r="R50" s="46"/>
      <c r="S50" s="46"/>
      <c r="T50" s="46"/>
      <c r="U50" s="46"/>
    </row>
    <row r="51" spans="1:21" ht="30.75" customHeight="1" x14ac:dyDescent="0.15">
      <c r="A51" s="46"/>
      <c r="B51" s="1165"/>
      <c r="C51" s="1166"/>
      <c r="D51" s="64"/>
      <c r="E51" s="1140" t="s">
        <v>18</v>
      </c>
      <c r="F51" s="1140"/>
      <c r="G51" s="1140"/>
      <c r="H51" s="1140"/>
      <c r="I51" s="1140"/>
      <c r="J51" s="1141"/>
      <c r="K51" s="61">
        <v>0</v>
      </c>
      <c r="L51" s="62">
        <v>0</v>
      </c>
      <c r="M51" s="62">
        <v>0</v>
      </c>
      <c r="N51" s="62">
        <v>0</v>
      </c>
      <c r="O51" s="63">
        <v>0</v>
      </c>
      <c r="P51" s="46"/>
      <c r="Q51" s="46"/>
      <c r="R51" s="46"/>
      <c r="S51" s="46"/>
      <c r="T51" s="46"/>
      <c r="U51" s="46"/>
    </row>
    <row r="52" spans="1:21" ht="30.75" customHeight="1" x14ac:dyDescent="0.15">
      <c r="A52" s="46"/>
      <c r="B52" s="1138" t="s">
        <v>19</v>
      </c>
      <c r="C52" s="1139"/>
      <c r="D52" s="64"/>
      <c r="E52" s="1140" t="s">
        <v>20</v>
      </c>
      <c r="F52" s="1140"/>
      <c r="G52" s="1140"/>
      <c r="H52" s="1140"/>
      <c r="I52" s="1140"/>
      <c r="J52" s="1141"/>
      <c r="K52" s="61">
        <v>331</v>
      </c>
      <c r="L52" s="62">
        <v>375</v>
      </c>
      <c r="M52" s="62">
        <v>390</v>
      </c>
      <c r="N52" s="62">
        <v>385</v>
      </c>
      <c r="O52" s="63">
        <v>386</v>
      </c>
      <c r="P52" s="46"/>
      <c r="Q52" s="46"/>
      <c r="R52" s="46"/>
      <c r="S52" s="46"/>
      <c r="T52" s="46"/>
      <c r="U52" s="46"/>
    </row>
    <row r="53" spans="1:21" ht="30.75" customHeight="1" thickBot="1" x14ac:dyDescent="0.2">
      <c r="A53" s="46"/>
      <c r="B53" s="1142" t="s">
        <v>21</v>
      </c>
      <c r="C53" s="1143"/>
      <c r="D53" s="65"/>
      <c r="E53" s="1144" t="s">
        <v>22</v>
      </c>
      <c r="F53" s="1144"/>
      <c r="G53" s="1144"/>
      <c r="H53" s="1144"/>
      <c r="I53" s="1144"/>
      <c r="J53" s="1145"/>
      <c r="K53" s="66">
        <v>73</v>
      </c>
      <c r="L53" s="67">
        <v>76</v>
      </c>
      <c r="M53" s="67">
        <v>66</v>
      </c>
      <c r="N53" s="67">
        <v>84</v>
      </c>
      <c r="O53" s="68">
        <v>93</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25</v>
      </c>
      <c r="C56" s="71"/>
      <c r="D56" s="71"/>
      <c r="E56" s="71"/>
      <c r="F56" s="71"/>
      <c r="G56" s="71"/>
      <c r="H56" s="71"/>
      <c r="I56" s="71"/>
      <c r="J56" s="71"/>
      <c r="K56" s="72"/>
      <c r="L56" s="72"/>
      <c r="M56" s="72"/>
      <c r="N56" s="72"/>
      <c r="O56" s="73" t="s">
        <v>578</v>
      </c>
      <c r="P56" s="46"/>
      <c r="Q56" s="46"/>
      <c r="R56" s="46"/>
      <c r="S56" s="46"/>
      <c r="T56" s="46"/>
      <c r="U56" s="46"/>
    </row>
    <row r="57" spans="1:21" ht="31.5" customHeight="1" thickBot="1" x14ac:dyDescent="0.2">
      <c r="A57" s="46"/>
      <c r="B57" s="74"/>
      <c r="C57" s="75"/>
      <c r="D57" s="75"/>
      <c r="E57" s="76"/>
      <c r="F57" s="76"/>
      <c r="G57" s="76"/>
      <c r="H57" s="76"/>
      <c r="I57" s="76"/>
      <c r="J57" s="77" t="s">
        <v>2</v>
      </c>
      <c r="K57" s="78" t="s">
        <v>579</v>
      </c>
      <c r="L57" s="79" t="s">
        <v>580</v>
      </c>
      <c r="M57" s="79" t="s">
        <v>581</v>
      </c>
      <c r="N57" s="79" t="s">
        <v>582</v>
      </c>
      <c r="O57" s="80" t="s">
        <v>583</v>
      </c>
      <c r="P57" s="46"/>
      <c r="Q57" s="46"/>
      <c r="R57" s="46"/>
      <c r="S57" s="46"/>
      <c r="T57" s="46"/>
      <c r="U57" s="46"/>
    </row>
    <row r="58" spans="1:21" ht="31.5" customHeight="1" x14ac:dyDescent="0.15">
      <c r="B58" s="1146" t="s">
        <v>26</v>
      </c>
      <c r="C58" s="1147"/>
      <c r="D58" s="1152" t="s">
        <v>27</v>
      </c>
      <c r="E58" s="1153"/>
      <c r="F58" s="1153"/>
      <c r="G58" s="1153"/>
      <c r="H58" s="1153"/>
      <c r="I58" s="1153"/>
      <c r="J58" s="1154"/>
      <c r="K58" s="81"/>
      <c r="L58" s="82"/>
      <c r="M58" s="82"/>
      <c r="N58" s="82"/>
      <c r="O58" s="83"/>
    </row>
    <row r="59" spans="1:21" ht="31.5" customHeight="1" x14ac:dyDescent="0.15">
      <c r="B59" s="1148"/>
      <c r="C59" s="1149"/>
      <c r="D59" s="1155" t="s">
        <v>28</v>
      </c>
      <c r="E59" s="1156"/>
      <c r="F59" s="1156"/>
      <c r="G59" s="1156"/>
      <c r="H59" s="1156"/>
      <c r="I59" s="1156"/>
      <c r="J59" s="1157"/>
      <c r="K59" s="84"/>
      <c r="L59" s="85"/>
      <c r="M59" s="85"/>
      <c r="N59" s="85"/>
      <c r="O59" s="86"/>
    </row>
    <row r="60" spans="1:21" ht="31.5" customHeight="1" thickBot="1" x14ac:dyDescent="0.2">
      <c r="B60" s="1150"/>
      <c r="C60" s="1151"/>
      <c r="D60" s="1158" t="s">
        <v>29</v>
      </c>
      <c r="E60" s="1159"/>
      <c r="F60" s="1159"/>
      <c r="G60" s="1159"/>
      <c r="H60" s="1159"/>
      <c r="I60" s="1159"/>
      <c r="J60" s="1160"/>
      <c r="K60" s="87"/>
      <c r="L60" s="88"/>
      <c r="M60" s="88"/>
      <c r="N60" s="88"/>
      <c r="O60" s="89"/>
    </row>
    <row r="61" spans="1:21" ht="24" customHeight="1" x14ac:dyDescent="0.15">
      <c r="B61" s="90"/>
      <c r="C61" s="90"/>
      <c r="D61" s="91" t="s">
        <v>30</v>
      </c>
      <c r="E61" s="92"/>
      <c r="F61" s="92"/>
      <c r="G61" s="92"/>
      <c r="H61" s="92"/>
      <c r="I61" s="92"/>
      <c r="J61" s="92"/>
      <c r="K61" s="92"/>
      <c r="L61" s="92"/>
      <c r="M61" s="92"/>
      <c r="N61" s="92"/>
      <c r="O61" s="92"/>
    </row>
    <row r="62" spans="1:21" ht="24" customHeight="1" x14ac:dyDescent="0.15">
      <c r="B62" s="93"/>
      <c r="C62" s="93"/>
      <c r="D62" s="91" t="s">
        <v>31</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xhQ76X7ypglbRImKl6Nnv4HpJmHfwBjwTHe0RR6nLcrWDPUtNAyJB9IcB08HeaveOxRH/UyxsZBAfi4eZ2Hq6Q==" saltValue="VDxFzfKuws9P8dL49Q/AM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1" zoomScaleSheetLayoutView="100" workbookViewId="0">
      <selection activeCell="M39" sqref="M39"/>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9</v>
      </c>
    </row>
    <row r="40" spans="2:13" ht="27.75" customHeight="1" thickBot="1" x14ac:dyDescent="0.2">
      <c r="B40" s="96" t="s">
        <v>10</v>
      </c>
      <c r="C40" s="97"/>
      <c r="D40" s="97"/>
      <c r="E40" s="98"/>
      <c r="F40" s="98"/>
      <c r="G40" s="98"/>
      <c r="H40" s="99" t="s">
        <v>2</v>
      </c>
      <c r="I40" s="100" t="s">
        <v>561</v>
      </c>
      <c r="J40" s="101" t="s">
        <v>562</v>
      </c>
      <c r="K40" s="101" t="s">
        <v>563</v>
      </c>
      <c r="L40" s="101" t="s">
        <v>564</v>
      </c>
      <c r="M40" s="102" t="s">
        <v>565</v>
      </c>
    </row>
    <row r="41" spans="2:13" ht="27.75" customHeight="1" x14ac:dyDescent="0.15">
      <c r="B41" s="1181" t="s">
        <v>32</v>
      </c>
      <c r="C41" s="1182"/>
      <c r="D41" s="103"/>
      <c r="E41" s="1183" t="s">
        <v>33</v>
      </c>
      <c r="F41" s="1183"/>
      <c r="G41" s="1183"/>
      <c r="H41" s="1184"/>
      <c r="I41" s="342">
        <v>2824</v>
      </c>
      <c r="J41" s="343">
        <v>2708</v>
      </c>
      <c r="K41" s="343">
        <v>2672</v>
      </c>
      <c r="L41" s="343">
        <v>2572</v>
      </c>
      <c r="M41" s="344">
        <v>2413</v>
      </c>
    </row>
    <row r="42" spans="2:13" ht="27.75" customHeight="1" x14ac:dyDescent="0.15">
      <c r="B42" s="1171"/>
      <c r="C42" s="1172"/>
      <c r="D42" s="104"/>
      <c r="E42" s="1175" t="s">
        <v>34</v>
      </c>
      <c r="F42" s="1175"/>
      <c r="G42" s="1175"/>
      <c r="H42" s="1176"/>
      <c r="I42" s="345" t="s">
        <v>519</v>
      </c>
      <c r="J42" s="346" t="s">
        <v>519</v>
      </c>
      <c r="K42" s="346" t="s">
        <v>519</v>
      </c>
      <c r="L42" s="346" t="s">
        <v>519</v>
      </c>
      <c r="M42" s="347" t="s">
        <v>519</v>
      </c>
    </row>
    <row r="43" spans="2:13" ht="27.75" customHeight="1" x14ac:dyDescent="0.15">
      <c r="B43" s="1171"/>
      <c r="C43" s="1172"/>
      <c r="D43" s="104"/>
      <c r="E43" s="1175" t="s">
        <v>35</v>
      </c>
      <c r="F43" s="1175"/>
      <c r="G43" s="1175"/>
      <c r="H43" s="1176"/>
      <c r="I43" s="345">
        <v>750</v>
      </c>
      <c r="J43" s="346">
        <v>768</v>
      </c>
      <c r="K43" s="346">
        <v>787</v>
      </c>
      <c r="L43" s="346">
        <v>815</v>
      </c>
      <c r="M43" s="347">
        <v>794</v>
      </c>
    </row>
    <row r="44" spans="2:13" ht="27.75" customHeight="1" x14ac:dyDescent="0.15">
      <c r="B44" s="1171"/>
      <c r="C44" s="1172"/>
      <c r="D44" s="104"/>
      <c r="E44" s="1175" t="s">
        <v>36</v>
      </c>
      <c r="F44" s="1175"/>
      <c r="G44" s="1175"/>
      <c r="H44" s="1176"/>
      <c r="I44" s="345">
        <v>6</v>
      </c>
      <c r="J44" s="346">
        <v>5</v>
      </c>
      <c r="K44" s="346">
        <v>5</v>
      </c>
      <c r="L44" s="346">
        <v>7</v>
      </c>
      <c r="M44" s="347">
        <v>6</v>
      </c>
    </row>
    <row r="45" spans="2:13" ht="27.75" customHeight="1" x14ac:dyDescent="0.15">
      <c r="B45" s="1171"/>
      <c r="C45" s="1172"/>
      <c r="D45" s="104"/>
      <c r="E45" s="1175" t="s">
        <v>37</v>
      </c>
      <c r="F45" s="1175"/>
      <c r="G45" s="1175"/>
      <c r="H45" s="1176"/>
      <c r="I45" s="345">
        <v>406</v>
      </c>
      <c r="J45" s="346">
        <v>342</v>
      </c>
      <c r="K45" s="346">
        <v>325</v>
      </c>
      <c r="L45" s="346">
        <v>320</v>
      </c>
      <c r="M45" s="347">
        <v>342</v>
      </c>
    </row>
    <row r="46" spans="2:13" ht="27.75" customHeight="1" x14ac:dyDescent="0.15">
      <c r="B46" s="1171"/>
      <c r="C46" s="1172"/>
      <c r="D46" s="105"/>
      <c r="E46" s="1175" t="s">
        <v>38</v>
      </c>
      <c r="F46" s="1175"/>
      <c r="G46" s="1175"/>
      <c r="H46" s="1176"/>
      <c r="I46" s="345" t="s">
        <v>519</v>
      </c>
      <c r="J46" s="346" t="s">
        <v>519</v>
      </c>
      <c r="K46" s="346" t="s">
        <v>519</v>
      </c>
      <c r="L46" s="346" t="s">
        <v>519</v>
      </c>
      <c r="M46" s="347" t="s">
        <v>519</v>
      </c>
    </row>
    <row r="47" spans="2:13" ht="27.75" customHeight="1" x14ac:dyDescent="0.15">
      <c r="B47" s="1171"/>
      <c r="C47" s="1172"/>
      <c r="D47" s="106"/>
      <c r="E47" s="1185" t="s">
        <v>39</v>
      </c>
      <c r="F47" s="1186"/>
      <c r="G47" s="1186"/>
      <c r="H47" s="1187"/>
      <c r="I47" s="345" t="s">
        <v>519</v>
      </c>
      <c r="J47" s="346" t="s">
        <v>519</v>
      </c>
      <c r="K47" s="346" t="s">
        <v>519</v>
      </c>
      <c r="L47" s="346" t="s">
        <v>519</v>
      </c>
      <c r="M47" s="347" t="s">
        <v>519</v>
      </c>
    </row>
    <row r="48" spans="2:13" ht="27.75" customHeight="1" x14ac:dyDescent="0.15">
      <c r="B48" s="1171"/>
      <c r="C48" s="1172"/>
      <c r="D48" s="104"/>
      <c r="E48" s="1175" t="s">
        <v>40</v>
      </c>
      <c r="F48" s="1175"/>
      <c r="G48" s="1175"/>
      <c r="H48" s="1176"/>
      <c r="I48" s="345" t="s">
        <v>519</v>
      </c>
      <c r="J48" s="346" t="s">
        <v>519</v>
      </c>
      <c r="K48" s="346" t="s">
        <v>519</v>
      </c>
      <c r="L48" s="346" t="s">
        <v>519</v>
      </c>
      <c r="M48" s="347" t="s">
        <v>519</v>
      </c>
    </row>
    <row r="49" spans="2:13" ht="27.75" customHeight="1" x14ac:dyDescent="0.15">
      <c r="B49" s="1173"/>
      <c r="C49" s="1174"/>
      <c r="D49" s="104"/>
      <c r="E49" s="1175" t="s">
        <v>41</v>
      </c>
      <c r="F49" s="1175"/>
      <c r="G49" s="1175"/>
      <c r="H49" s="1176"/>
      <c r="I49" s="345" t="s">
        <v>519</v>
      </c>
      <c r="J49" s="346" t="s">
        <v>519</v>
      </c>
      <c r="K49" s="346" t="s">
        <v>519</v>
      </c>
      <c r="L49" s="346" t="s">
        <v>519</v>
      </c>
      <c r="M49" s="347" t="s">
        <v>519</v>
      </c>
    </row>
    <row r="50" spans="2:13" ht="27.75" customHeight="1" x14ac:dyDescent="0.15">
      <c r="B50" s="1169" t="s">
        <v>42</v>
      </c>
      <c r="C50" s="1170"/>
      <c r="D50" s="107"/>
      <c r="E50" s="1175" t="s">
        <v>43</v>
      </c>
      <c r="F50" s="1175"/>
      <c r="G50" s="1175"/>
      <c r="H50" s="1176"/>
      <c r="I50" s="345">
        <v>3105</v>
      </c>
      <c r="J50" s="346">
        <v>3061</v>
      </c>
      <c r="K50" s="346">
        <v>3152</v>
      </c>
      <c r="L50" s="346">
        <v>3265</v>
      </c>
      <c r="M50" s="347">
        <v>3313</v>
      </c>
    </row>
    <row r="51" spans="2:13" ht="27.75" customHeight="1" x14ac:dyDescent="0.15">
      <c r="B51" s="1171"/>
      <c r="C51" s="1172"/>
      <c r="D51" s="104"/>
      <c r="E51" s="1175" t="s">
        <v>44</v>
      </c>
      <c r="F51" s="1175"/>
      <c r="G51" s="1175"/>
      <c r="H51" s="1176"/>
      <c r="I51" s="345" t="s">
        <v>519</v>
      </c>
      <c r="J51" s="346" t="s">
        <v>519</v>
      </c>
      <c r="K51" s="346">
        <v>20</v>
      </c>
      <c r="L51" s="346">
        <v>29</v>
      </c>
      <c r="M51" s="347">
        <v>27</v>
      </c>
    </row>
    <row r="52" spans="2:13" ht="27.75" customHeight="1" x14ac:dyDescent="0.15">
      <c r="B52" s="1173"/>
      <c r="C52" s="1174"/>
      <c r="D52" s="104"/>
      <c r="E52" s="1175" t="s">
        <v>45</v>
      </c>
      <c r="F52" s="1175"/>
      <c r="G52" s="1175"/>
      <c r="H52" s="1176"/>
      <c r="I52" s="345">
        <v>3073</v>
      </c>
      <c r="J52" s="346">
        <v>2975</v>
      </c>
      <c r="K52" s="346">
        <v>2897</v>
      </c>
      <c r="L52" s="346">
        <v>2846</v>
      </c>
      <c r="M52" s="347">
        <v>2555</v>
      </c>
    </row>
    <row r="53" spans="2:13" ht="27.75" customHeight="1" thickBot="1" x14ac:dyDescent="0.2">
      <c r="B53" s="1177" t="s">
        <v>46</v>
      </c>
      <c r="C53" s="1178"/>
      <c r="D53" s="108"/>
      <c r="E53" s="1179" t="s">
        <v>47</v>
      </c>
      <c r="F53" s="1179"/>
      <c r="G53" s="1179"/>
      <c r="H53" s="1180"/>
      <c r="I53" s="348">
        <v>-2192</v>
      </c>
      <c r="J53" s="349">
        <v>-2213</v>
      </c>
      <c r="K53" s="349">
        <v>-2279</v>
      </c>
      <c r="L53" s="349">
        <v>-2427</v>
      </c>
      <c r="M53" s="350">
        <v>-2341</v>
      </c>
    </row>
    <row r="54" spans="2:13" ht="27.75" customHeight="1" x14ac:dyDescent="0.15">
      <c r="B54" s="109" t="s">
        <v>48</v>
      </c>
      <c r="C54" s="110"/>
      <c r="D54" s="110"/>
      <c r="E54" s="111"/>
      <c r="F54" s="111"/>
      <c r="G54" s="111"/>
      <c r="H54" s="111"/>
      <c r="I54" s="112"/>
      <c r="J54" s="112"/>
      <c r="K54" s="112"/>
      <c r="L54" s="112"/>
      <c r="M54" s="112"/>
    </row>
    <row r="55" spans="2:13" x14ac:dyDescent="0.15"/>
  </sheetData>
  <sheetProtection algorithmName="SHA-512" hashValue="tXHEt+XFIR9aAc0FUeiKzOb5v8eNmH9PaHAcjCk8ogQ5kYTx6Rr9+FUa76oDlizIEAsFpX4F0MCeUJD4Skv+pQ==" saltValue="Eg+R1quYppva6l52GaGx4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A58" zoomScale="80" zoomScaleNormal="80" zoomScaleSheetLayoutView="100" workbookViewId="0">
      <selection activeCell="F62" sqref="F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49</v>
      </c>
    </row>
    <row r="54" spans="2:8" ht="29.25" customHeight="1" thickBot="1" x14ac:dyDescent="0.25">
      <c r="B54" s="114" t="s">
        <v>1</v>
      </c>
      <c r="C54" s="115"/>
      <c r="D54" s="115"/>
      <c r="E54" s="116" t="s">
        <v>2</v>
      </c>
      <c r="F54" s="117" t="s">
        <v>563</v>
      </c>
      <c r="G54" s="117" t="s">
        <v>564</v>
      </c>
      <c r="H54" s="118" t="s">
        <v>565</v>
      </c>
    </row>
    <row r="55" spans="2:8" ht="52.5" customHeight="1" x14ac:dyDescent="0.15">
      <c r="B55" s="119"/>
      <c r="C55" s="1196" t="s">
        <v>50</v>
      </c>
      <c r="D55" s="1196"/>
      <c r="E55" s="1197"/>
      <c r="F55" s="120">
        <v>1244</v>
      </c>
      <c r="G55" s="120">
        <v>1342</v>
      </c>
      <c r="H55" s="121">
        <v>1363</v>
      </c>
    </row>
    <row r="56" spans="2:8" ht="52.5" customHeight="1" x14ac:dyDescent="0.15">
      <c r="B56" s="122"/>
      <c r="C56" s="1198" t="s">
        <v>51</v>
      </c>
      <c r="D56" s="1198"/>
      <c r="E56" s="1199"/>
      <c r="F56" s="123">
        <v>323</v>
      </c>
      <c r="G56" s="123">
        <v>323</v>
      </c>
      <c r="H56" s="124">
        <v>323</v>
      </c>
    </row>
    <row r="57" spans="2:8" ht="53.25" customHeight="1" x14ac:dyDescent="0.15">
      <c r="B57" s="122"/>
      <c r="C57" s="1200" t="s">
        <v>52</v>
      </c>
      <c r="D57" s="1200"/>
      <c r="E57" s="1201"/>
      <c r="F57" s="125">
        <v>1423</v>
      </c>
      <c r="G57" s="125">
        <v>1438</v>
      </c>
      <c r="H57" s="126">
        <v>1465</v>
      </c>
    </row>
    <row r="58" spans="2:8" ht="45.75" customHeight="1" x14ac:dyDescent="0.15">
      <c r="B58" s="127"/>
      <c r="C58" s="1188" t="s">
        <v>584</v>
      </c>
      <c r="D58" s="1189"/>
      <c r="E58" s="1190"/>
      <c r="F58" s="128">
        <v>659</v>
      </c>
      <c r="G58" s="128">
        <v>717</v>
      </c>
      <c r="H58" s="129">
        <v>742</v>
      </c>
    </row>
    <row r="59" spans="2:8" ht="45.75" customHeight="1" x14ac:dyDescent="0.15">
      <c r="B59" s="127"/>
      <c r="C59" s="1188" t="s">
        <v>585</v>
      </c>
      <c r="D59" s="1189"/>
      <c r="E59" s="1190"/>
      <c r="F59" s="128">
        <v>345</v>
      </c>
      <c r="G59" s="128">
        <v>313</v>
      </c>
      <c r="H59" s="129">
        <v>313</v>
      </c>
    </row>
    <row r="60" spans="2:8" ht="45.75" customHeight="1" x14ac:dyDescent="0.15">
      <c r="B60" s="127"/>
      <c r="C60" s="1188" t="s">
        <v>586</v>
      </c>
      <c r="D60" s="1189"/>
      <c r="E60" s="1190"/>
      <c r="F60" s="128">
        <v>161</v>
      </c>
      <c r="G60" s="128">
        <v>161</v>
      </c>
      <c r="H60" s="129">
        <v>161</v>
      </c>
    </row>
    <row r="61" spans="2:8" ht="45.75" customHeight="1" x14ac:dyDescent="0.15">
      <c r="B61" s="127"/>
      <c r="C61" s="1188" t="s">
        <v>587</v>
      </c>
      <c r="D61" s="1189"/>
      <c r="E61" s="1190"/>
      <c r="F61" s="128">
        <v>149</v>
      </c>
      <c r="G61" s="128">
        <v>149</v>
      </c>
      <c r="H61" s="129">
        <v>149</v>
      </c>
    </row>
    <row r="62" spans="2:8" ht="45.75" customHeight="1" thickBot="1" x14ac:dyDescent="0.2">
      <c r="B62" s="130"/>
      <c r="C62" s="1191" t="s">
        <v>588</v>
      </c>
      <c r="D62" s="1192"/>
      <c r="E62" s="1193"/>
      <c r="F62" s="131">
        <v>30</v>
      </c>
      <c r="G62" s="131">
        <v>30</v>
      </c>
      <c r="H62" s="132">
        <v>30</v>
      </c>
    </row>
    <row r="63" spans="2:8" ht="52.5" customHeight="1" thickBot="1" x14ac:dyDescent="0.2">
      <c r="B63" s="133"/>
      <c r="C63" s="1194" t="s">
        <v>53</v>
      </c>
      <c r="D63" s="1194"/>
      <c r="E63" s="1195"/>
      <c r="F63" s="134">
        <v>2990</v>
      </c>
      <c r="G63" s="134">
        <v>3103</v>
      </c>
      <c r="H63" s="135">
        <v>3151</v>
      </c>
    </row>
    <row r="64" spans="2:8" x14ac:dyDescent="0.15"/>
  </sheetData>
  <sheetProtection algorithmName="SHA-512" hashValue="OfMXkUWvDNkFDF+otXkUQsjd3pe2xuz5gGqlSKyWKH6BoZj6wdu4L26Uz4YE1YJML99CpJ3rRm3fH9Co6FVf/g==" saltValue="wD+ytYxbmRsgV0sGQxI6O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54</v>
      </c>
      <c r="E2" s="147"/>
      <c r="F2" s="148" t="s">
        <v>558</v>
      </c>
      <c r="G2" s="149"/>
      <c r="H2" s="150"/>
    </row>
    <row r="3" spans="1:8" x14ac:dyDescent="0.15">
      <c r="A3" s="146" t="s">
        <v>551</v>
      </c>
      <c r="B3" s="151"/>
      <c r="C3" s="152"/>
      <c r="D3" s="153">
        <v>209320</v>
      </c>
      <c r="E3" s="154"/>
      <c r="F3" s="155">
        <v>228215</v>
      </c>
      <c r="G3" s="156"/>
      <c r="H3" s="157"/>
    </row>
    <row r="4" spans="1:8" x14ac:dyDescent="0.15">
      <c r="A4" s="158"/>
      <c r="B4" s="159"/>
      <c r="C4" s="160"/>
      <c r="D4" s="161">
        <v>132292</v>
      </c>
      <c r="E4" s="162"/>
      <c r="F4" s="163">
        <v>117571</v>
      </c>
      <c r="G4" s="164"/>
      <c r="H4" s="165"/>
    </row>
    <row r="5" spans="1:8" x14ac:dyDescent="0.15">
      <c r="A5" s="146" t="s">
        <v>553</v>
      </c>
      <c r="B5" s="151"/>
      <c r="C5" s="152"/>
      <c r="D5" s="153">
        <v>279250</v>
      </c>
      <c r="E5" s="154"/>
      <c r="F5" s="155">
        <v>264232</v>
      </c>
      <c r="G5" s="156"/>
      <c r="H5" s="157"/>
    </row>
    <row r="6" spans="1:8" x14ac:dyDescent="0.15">
      <c r="A6" s="158"/>
      <c r="B6" s="159"/>
      <c r="C6" s="160"/>
      <c r="D6" s="161">
        <v>155996</v>
      </c>
      <c r="E6" s="162"/>
      <c r="F6" s="163">
        <v>133959</v>
      </c>
      <c r="G6" s="164"/>
      <c r="H6" s="165"/>
    </row>
    <row r="7" spans="1:8" x14ac:dyDescent="0.15">
      <c r="A7" s="146" t="s">
        <v>554</v>
      </c>
      <c r="B7" s="151"/>
      <c r="C7" s="152"/>
      <c r="D7" s="153">
        <v>334240</v>
      </c>
      <c r="E7" s="154"/>
      <c r="F7" s="155">
        <v>263613</v>
      </c>
      <c r="G7" s="156"/>
      <c r="H7" s="157"/>
    </row>
    <row r="8" spans="1:8" x14ac:dyDescent="0.15">
      <c r="A8" s="158"/>
      <c r="B8" s="159"/>
      <c r="C8" s="160"/>
      <c r="D8" s="161">
        <v>233899</v>
      </c>
      <c r="E8" s="162"/>
      <c r="F8" s="163">
        <v>128823</v>
      </c>
      <c r="G8" s="164"/>
      <c r="H8" s="165"/>
    </row>
    <row r="9" spans="1:8" x14ac:dyDescent="0.15">
      <c r="A9" s="146" t="s">
        <v>555</v>
      </c>
      <c r="B9" s="151"/>
      <c r="C9" s="152"/>
      <c r="D9" s="153">
        <v>354209</v>
      </c>
      <c r="E9" s="154"/>
      <c r="F9" s="155">
        <v>362690</v>
      </c>
      <c r="G9" s="156"/>
      <c r="H9" s="157"/>
    </row>
    <row r="10" spans="1:8" x14ac:dyDescent="0.15">
      <c r="A10" s="158"/>
      <c r="B10" s="159"/>
      <c r="C10" s="160"/>
      <c r="D10" s="161">
        <v>243231</v>
      </c>
      <c r="E10" s="162"/>
      <c r="F10" s="163">
        <v>172580</v>
      </c>
      <c r="G10" s="164"/>
      <c r="H10" s="165"/>
    </row>
    <row r="11" spans="1:8" x14ac:dyDescent="0.15">
      <c r="A11" s="146" t="s">
        <v>556</v>
      </c>
      <c r="B11" s="151"/>
      <c r="C11" s="152"/>
      <c r="D11" s="153">
        <v>283227</v>
      </c>
      <c r="E11" s="154"/>
      <c r="F11" s="155">
        <v>296093</v>
      </c>
      <c r="G11" s="156"/>
      <c r="H11" s="157"/>
    </row>
    <row r="12" spans="1:8" x14ac:dyDescent="0.15">
      <c r="A12" s="158"/>
      <c r="B12" s="159"/>
      <c r="C12" s="166"/>
      <c r="D12" s="161">
        <v>219104</v>
      </c>
      <c r="E12" s="162"/>
      <c r="F12" s="163">
        <v>140545</v>
      </c>
      <c r="G12" s="164"/>
      <c r="H12" s="165"/>
    </row>
    <row r="13" spans="1:8" x14ac:dyDescent="0.15">
      <c r="A13" s="146"/>
      <c r="B13" s="151"/>
      <c r="C13" s="152"/>
      <c r="D13" s="153">
        <v>292049</v>
      </c>
      <c r="E13" s="154"/>
      <c r="F13" s="155">
        <v>282969</v>
      </c>
      <c r="G13" s="167"/>
      <c r="H13" s="157"/>
    </row>
    <row r="14" spans="1:8" x14ac:dyDescent="0.15">
      <c r="A14" s="158"/>
      <c r="B14" s="159"/>
      <c r="C14" s="160"/>
      <c r="D14" s="161">
        <v>196904</v>
      </c>
      <c r="E14" s="162"/>
      <c r="F14" s="163">
        <v>138696</v>
      </c>
      <c r="G14" s="164"/>
      <c r="H14" s="165"/>
    </row>
    <row r="17" spans="1:11" x14ac:dyDescent="0.15">
      <c r="A17" s="142" t="s">
        <v>55</v>
      </c>
    </row>
    <row r="18" spans="1:11" x14ac:dyDescent="0.15">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15">
      <c r="A19" s="168" t="s">
        <v>56</v>
      </c>
      <c r="B19" s="168">
        <f>ROUND(VALUE(SUBSTITUTE(実質収支比率等に係る経年分析!F$48,"▲","-")),2)</f>
        <v>8.58</v>
      </c>
      <c r="C19" s="168">
        <f>ROUND(VALUE(SUBSTITUTE(実質収支比率等に係る経年分析!G$48,"▲","-")),2)</f>
        <v>7.96</v>
      </c>
      <c r="D19" s="168">
        <f>ROUND(VALUE(SUBSTITUTE(実質収支比率等に係る経年分析!H$48,"▲","-")),2)</f>
        <v>11.23</v>
      </c>
      <c r="E19" s="168">
        <f>ROUND(VALUE(SUBSTITUTE(実質収支比率等に係る経年分析!I$48,"▲","-")),2)</f>
        <v>11.17</v>
      </c>
      <c r="F19" s="168">
        <f>ROUND(VALUE(SUBSTITUTE(実質収支比率等に係る経年分析!J$48,"▲","-")),2)</f>
        <v>9.65</v>
      </c>
    </row>
    <row r="20" spans="1:11" x14ac:dyDescent="0.15">
      <c r="A20" s="168" t="s">
        <v>57</v>
      </c>
      <c r="B20" s="168">
        <f>ROUND(VALUE(SUBSTITUTE(実質収支比率等に係る経年分析!F$47,"▲","-")),2)</f>
        <v>64.91</v>
      </c>
      <c r="C20" s="168">
        <f>ROUND(VALUE(SUBSTITUTE(実質収支比率等に係る経年分析!G$47,"▲","-")),2)</f>
        <v>62.17</v>
      </c>
      <c r="D20" s="168">
        <f>ROUND(VALUE(SUBSTITUTE(実質収支比率等に係る経年分析!H$47,"▲","-")),2)</f>
        <v>60.43</v>
      </c>
      <c r="E20" s="168">
        <f>ROUND(VALUE(SUBSTITUTE(実質収支比率等に係る経年分析!I$47,"▲","-")),2)</f>
        <v>60.1</v>
      </c>
      <c r="F20" s="168">
        <f>ROUND(VALUE(SUBSTITUTE(実質収支比率等に係る経年分析!J$47,"▲","-")),2)</f>
        <v>61.98</v>
      </c>
    </row>
    <row r="21" spans="1:11" x14ac:dyDescent="0.15">
      <c r="A21" s="168" t="s">
        <v>58</v>
      </c>
      <c r="B21" s="168">
        <f>IF(ISNUMBER(VALUE(SUBSTITUTE(実質収支比率等に係る経年分析!F$49,"▲","-"))),ROUND(VALUE(SUBSTITUTE(実質収支比率等に係る経年分析!F$49,"▲","-")),2),NA())</f>
        <v>-4.0999999999999996</v>
      </c>
      <c r="C21" s="168">
        <f>IF(ISNUMBER(VALUE(SUBSTITUTE(実質収支比率等に係る経年分析!G$49,"▲","-"))),ROUND(VALUE(SUBSTITUTE(実質収支比率等に係る経年分析!G$49,"▲","-")),2),NA())</f>
        <v>0.79</v>
      </c>
      <c r="D21" s="168">
        <f>IF(ISNUMBER(VALUE(SUBSTITUTE(実質収支比率等に係る経年分析!H$49,"▲","-"))),ROUND(VALUE(SUBSTITUTE(実質収支比率等に係る経年分析!H$49,"▲","-")),2),NA())</f>
        <v>1.59</v>
      </c>
      <c r="E21" s="168">
        <f>IF(ISNUMBER(VALUE(SUBSTITUTE(実質収支比率等に係る経年分析!I$49,"▲","-"))),ROUND(VALUE(SUBSTITUTE(実質収支比率等に係る経年分析!I$49,"▲","-")),2),NA())</f>
        <v>4.2</v>
      </c>
      <c r="F21" s="168">
        <f>IF(ISNUMBER(VALUE(SUBSTITUTE(実質収支比率等に係る経年分析!J$49,"▲","-"))),ROUND(VALUE(SUBSTITUTE(実質収支比率等に係る経年分析!J$49,"▲","-")),2),NA())</f>
        <v>-4.3499999999999996</v>
      </c>
    </row>
    <row r="24" spans="1:11" x14ac:dyDescent="0.15">
      <c r="A24" s="142" t="s">
        <v>59</v>
      </c>
    </row>
    <row r="25" spans="1:11" x14ac:dyDescent="0.15">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15">
      <c r="A26" s="169"/>
      <c r="B26" s="169" t="s">
        <v>60</v>
      </c>
      <c r="C26" s="169" t="s">
        <v>61</v>
      </c>
      <c r="D26" s="169" t="s">
        <v>60</v>
      </c>
      <c r="E26" s="169" t="s">
        <v>61</v>
      </c>
      <c r="F26" s="169" t="s">
        <v>60</v>
      </c>
      <c r="G26" s="169" t="s">
        <v>61</v>
      </c>
      <c r="H26" s="169" t="s">
        <v>60</v>
      </c>
      <c r="I26" s="169" t="s">
        <v>61</v>
      </c>
      <c r="J26" s="169" t="s">
        <v>60</v>
      </c>
      <c r="K26" s="169" t="s">
        <v>61</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str">
        <f>IF(連結実質赤字比率に係る赤字・黒字の構成分析!C$41="",NA(),連結実質赤字比率に係る赤字・黒字の構成分析!C$41)</f>
        <v>後期高齢者医療特別会計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0.01</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15">
      <c r="A30" s="169" t="str">
        <f>IF(連結実質赤字比率に係る赤字・黒字の構成分析!C$40="",NA(),連結実質赤字比率に係る赤字・黒字の構成分析!C$40)</f>
        <v>農業集落排水事業特別会計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0.03</v>
      </c>
    </row>
    <row r="31" spans="1:11" x14ac:dyDescent="0.15">
      <c r="A31" s="169" t="str">
        <f>IF(連結実質赤字比率に係る赤字・黒字の構成分析!C$39="",NA(),連結実質赤字比率に係る赤字・黒字の構成分析!C$39)</f>
        <v>特定環境保全公共下水道事業特別会計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0.15</v>
      </c>
    </row>
    <row r="32" spans="1:11" x14ac:dyDescent="0.15">
      <c r="A32" s="169" t="str">
        <f>IF(連結実質赤字比率に係る赤字・黒字の構成分析!C$38="",NA(),連結実質赤字比率に係る赤字・黒字の構成分析!C$38)</f>
        <v>特定地域生活排水処理事業特別会計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v>
      </c>
    </row>
    <row r="33" spans="1:16" x14ac:dyDescent="0.15">
      <c r="A33" s="169" t="str">
        <f>IF(連結実質赤字比率に係る赤字・黒字の構成分析!C$37="",NA(),連結実質赤字比率に係る赤字・黒字の構成分析!C$37)</f>
        <v>国民健康保険特別会計（事業勘定）</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1.56</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1.21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1.18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0.98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0.77</v>
      </c>
    </row>
    <row r="34" spans="1:16" x14ac:dyDescent="0.15">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0.86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1.78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1.37</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1.1000000000000001</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1.08</v>
      </c>
    </row>
    <row r="35" spans="1:16" x14ac:dyDescent="0.15">
      <c r="A35" s="169" t="str">
        <f>IF(連結実質赤字比率に係る赤字・黒字の構成分析!C$35="",NA(),連結実質赤字比率に係る赤字・黒字の構成分析!C$35)</f>
        <v>簡易水道事業特別会計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1.03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1.1499999999999999</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0.96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0.98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1.37</v>
      </c>
    </row>
    <row r="36" spans="1:16" x14ac:dyDescent="0.15">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8.57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7.95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11.22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11.17</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9.65</v>
      </c>
    </row>
    <row r="39" spans="1:16" x14ac:dyDescent="0.15">
      <c r="A39" s="142" t="s">
        <v>62</v>
      </c>
    </row>
    <row r="40" spans="1:16" x14ac:dyDescent="0.15">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15">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15">
      <c r="A42" s="170" t="s">
        <v>65</v>
      </c>
      <c r="B42" s="170"/>
      <c r="C42" s="170"/>
      <c r="D42" s="170">
        <f>'実質公債費比率（分子）の構造'!K$52</f>
        <v>331</v>
      </c>
      <c r="E42" s="170"/>
      <c r="F42" s="170"/>
      <c r="G42" s="170">
        <f>'実質公債費比率（分子）の構造'!L$52</f>
        <v>375</v>
      </c>
      <c r="H42" s="170"/>
      <c r="I42" s="170"/>
      <c r="J42" s="170">
        <f>'実質公債費比率（分子）の構造'!M$52</f>
        <v>390</v>
      </c>
      <c r="K42" s="170"/>
      <c r="L42" s="170"/>
      <c r="M42" s="170">
        <f>'実質公債費比率（分子）の構造'!N$52</f>
        <v>385</v>
      </c>
      <c r="N42" s="170"/>
      <c r="O42" s="170"/>
      <c r="P42" s="170">
        <f>'実質公債費比率（分子）の構造'!O$52</f>
        <v>386</v>
      </c>
    </row>
    <row r="43" spans="1:16" x14ac:dyDescent="0.15">
      <c r="A43" s="170" t="s">
        <v>66</v>
      </c>
      <c r="B43" s="170">
        <f>'実質公債費比率（分子）の構造'!K$51</f>
        <v>0</v>
      </c>
      <c r="C43" s="170"/>
      <c r="D43" s="170"/>
      <c r="E43" s="170">
        <f>'実質公債費比率（分子）の構造'!L$51</f>
        <v>0</v>
      </c>
      <c r="F43" s="170"/>
      <c r="G43" s="170"/>
      <c r="H43" s="170">
        <f>'実質公債費比率（分子）の構造'!M$51</f>
        <v>0</v>
      </c>
      <c r="I43" s="170"/>
      <c r="J43" s="170"/>
      <c r="K43" s="170">
        <f>'実質公債費比率（分子）の構造'!N$51</f>
        <v>0</v>
      </c>
      <c r="L43" s="170"/>
      <c r="M43" s="170"/>
      <c r="N43" s="170">
        <f>'実質公債費比率（分子）の構造'!O$51</f>
        <v>0</v>
      </c>
      <c r="O43" s="170"/>
      <c r="P43" s="170"/>
    </row>
    <row r="44" spans="1:16" x14ac:dyDescent="0.15">
      <c r="A44" s="170" t="s">
        <v>67</v>
      </c>
      <c r="B44" s="170">
        <f>'実質公債費比率（分子）の構造'!K$50</f>
        <v>21</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15">
      <c r="A45" s="170" t="s">
        <v>68</v>
      </c>
      <c r="B45" s="170">
        <f>'実質公債費比率（分子）の構造'!K$49</f>
        <v>1</v>
      </c>
      <c r="C45" s="170"/>
      <c r="D45" s="170"/>
      <c r="E45" s="170">
        <f>'実質公債費比率（分子）の構造'!L$49</f>
        <v>2</v>
      </c>
      <c r="F45" s="170"/>
      <c r="G45" s="170"/>
      <c r="H45" s="170">
        <f>'実質公債費比率（分子）の構造'!M$49</f>
        <v>1</v>
      </c>
      <c r="I45" s="170"/>
      <c r="J45" s="170"/>
      <c r="K45" s="170">
        <f>'実質公債費比率（分子）の構造'!N$49</f>
        <v>2</v>
      </c>
      <c r="L45" s="170"/>
      <c r="M45" s="170"/>
      <c r="N45" s="170">
        <f>'実質公債費比率（分子）の構造'!O$49</f>
        <v>2</v>
      </c>
      <c r="O45" s="170"/>
      <c r="P45" s="170"/>
    </row>
    <row r="46" spans="1:16" x14ac:dyDescent="0.15">
      <c r="A46" s="170" t="s">
        <v>69</v>
      </c>
      <c r="B46" s="170">
        <f>'実質公債費比率（分子）の構造'!K$48</f>
        <v>77</v>
      </c>
      <c r="C46" s="170"/>
      <c r="D46" s="170"/>
      <c r="E46" s="170">
        <f>'実質公債費比率（分子）の構造'!L$48</f>
        <v>80</v>
      </c>
      <c r="F46" s="170"/>
      <c r="G46" s="170"/>
      <c r="H46" s="170">
        <f>'実質公債費比率（分子）の構造'!M$48</f>
        <v>83</v>
      </c>
      <c r="I46" s="170"/>
      <c r="J46" s="170"/>
      <c r="K46" s="170">
        <f>'実質公債費比率（分子）の構造'!N$48</f>
        <v>84</v>
      </c>
      <c r="L46" s="170"/>
      <c r="M46" s="170"/>
      <c r="N46" s="170">
        <f>'実質公債費比率（分子）の構造'!O$48</f>
        <v>90</v>
      </c>
      <c r="O46" s="170"/>
      <c r="P46" s="170"/>
    </row>
    <row r="47" spans="1:16" x14ac:dyDescent="0.15">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72</v>
      </c>
      <c r="B49" s="170">
        <f>'実質公債費比率（分子）の構造'!K$45</f>
        <v>305</v>
      </c>
      <c r="C49" s="170"/>
      <c r="D49" s="170"/>
      <c r="E49" s="170">
        <f>'実質公債費比率（分子）の構造'!L$45</f>
        <v>369</v>
      </c>
      <c r="F49" s="170"/>
      <c r="G49" s="170"/>
      <c r="H49" s="170">
        <f>'実質公債費比率（分子）の構造'!M$45</f>
        <v>372</v>
      </c>
      <c r="I49" s="170"/>
      <c r="J49" s="170"/>
      <c r="K49" s="170">
        <f>'実質公債費比率（分子）の構造'!N$45</f>
        <v>383</v>
      </c>
      <c r="L49" s="170"/>
      <c r="M49" s="170"/>
      <c r="N49" s="170">
        <f>'実質公債費比率（分子）の構造'!O$45</f>
        <v>387</v>
      </c>
      <c r="O49" s="170"/>
      <c r="P49" s="170"/>
    </row>
    <row r="50" spans="1:16" x14ac:dyDescent="0.15">
      <c r="A50" s="170" t="s">
        <v>73</v>
      </c>
      <c r="B50" s="170" t="e">
        <f>NA()</f>
        <v>#N/A</v>
      </c>
      <c r="C50" s="170">
        <f>IF(ISNUMBER('実質公債費比率（分子）の構造'!K$53),'実質公債費比率（分子）の構造'!K$53,NA())</f>
        <v>73</v>
      </c>
      <c r="D50" s="170" t="e">
        <f>NA()</f>
        <v>#N/A</v>
      </c>
      <c r="E50" s="170" t="e">
        <f>NA()</f>
        <v>#N/A</v>
      </c>
      <c r="F50" s="170">
        <f>IF(ISNUMBER('実質公債費比率（分子）の構造'!L$53),'実質公債費比率（分子）の構造'!L$53,NA())</f>
        <v>76</v>
      </c>
      <c r="G50" s="170" t="e">
        <f>NA()</f>
        <v>#N/A</v>
      </c>
      <c r="H50" s="170" t="e">
        <f>NA()</f>
        <v>#N/A</v>
      </c>
      <c r="I50" s="170">
        <f>IF(ISNUMBER('実質公債費比率（分子）の構造'!M$53),'実質公債費比率（分子）の構造'!M$53,NA())</f>
        <v>66</v>
      </c>
      <c r="J50" s="170" t="e">
        <f>NA()</f>
        <v>#N/A</v>
      </c>
      <c r="K50" s="170" t="e">
        <f>NA()</f>
        <v>#N/A</v>
      </c>
      <c r="L50" s="170">
        <f>IF(ISNUMBER('実質公債費比率（分子）の構造'!N$53),'実質公債費比率（分子）の構造'!N$53,NA())</f>
        <v>84</v>
      </c>
      <c r="M50" s="170" t="e">
        <f>NA()</f>
        <v>#N/A</v>
      </c>
      <c r="N50" s="170" t="e">
        <f>NA()</f>
        <v>#N/A</v>
      </c>
      <c r="O50" s="170">
        <f>IF(ISNUMBER('実質公債費比率（分子）の構造'!O$53),'実質公債費比率（分子）の構造'!O$53,NA())</f>
        <v>93</v>
      </c>
      <c r="P50" s="170" t="e">
        <f>NA()</f>
        <v>#N/A</v>
      </c>
    </row>
    <row r="53" spans="1:16" x14ac:dyDescent="0.15">
      <c r="A53" s="142" t="s">
        <v>74</v>
      </c>
    </row>
    <row r="54" spans="1:16" x14ac:dyDescent="0.15">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15">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15">
      <c r="A56" s="169" t="s">
        <v>45</v>
      </c>
      <c r="B56" s="169"/>
      <c r="C56" s="169"/>
      <c r="D56" s="169">
        <f>'将来負担比率（分子）の構造'!I$52</f>
        <v>3073</v>
      </c>
      <c r="E56" s="169"/>
      <c r="F56" s="169"/>
      <c r="G56" s="169">
        <f>'将来負担比率（分子）の構造'!J$52</f>
        <v>2975</v>
      </c>
      <c r="H56" s="169"/>
      <c r="I56" s="169"/>
      <c r="J56" s="169">
        <f>'将来負担比率（分子）の構造'!K$52</f>
        <v>2897</v>
      </c>
      <c r="K56" s="169"/>
      <c r="L56" s="169"/>
      <c r="M56" s="169">
        <f>'将来負担比率（分子）の構造'!L$52</f>
        <v>2846</v>
      </c>
      <c r="N56" s="169"/>
      <c r="O56" s="169"/>
      <c r="P56" s="169">
        <f>'将来負担比率（分子）の構造'!M$52</f>
        <v>2555</v>
      </c>
    </row>
    <row r="57" spans="1:16" x14ac:dyDescent="0.15">
      <c r="A57" s="169" t="s">
        <v>44</v>
      </c>
      <c r="B57" s="169"/>
      <c r="C57" s="169"/>
      <c r="D57" s="169" t="str">
        <f>'将来負担比率（分子）の構造'!I$51</f>
        <v>-</v>
      </c>
      <c r="E57" s="169"/>
      <c r="F57" s="169"/>
      <c r="G57" s="169" t="str">
        <f>'将来負担比率（分子）の構造'!J$51</f>
        <v>-</v>
      </c>
      <c r="H57" s="169"/>
      <c r="I57" s="169"/>
      <c r="J57" s="169">
        <f>'将来負担比率（分子）の構造'!K$51</f>
        <v>20</v>
      </c>
      <c r="K57" s="169"/>
      <c r="L57" s="169"/>
      <c r="M57" s="169">
        <f>'将来負担比率（分子）の構造'!L$51</f>
        <v>29</v>
      </c>
      <c r="N57" s="169"/>
      <c r="O57" s="169"/>
      <c r="P57" s="169">
        <f>'将来負担比率（分子）の構造'!M$51</f>
        <v>27</v>
      </c>
    </row>
    <row r="58" spans="1:16" x14ac:dyDescent="0.15">
      <c r="A58" s="169" t="s">
        <v>43</v>
      </c>
      <c r="B58" s="169"/>
      <c r="C58" s="169"/>
      <c r="D58" s="169">
        <f>'将来負担比率（分子）の構造'!I$50</f>
        <v>3105</v>
      </c>
      <c r="E58" s="169"/>
      <c r="F58" s="169"/>
      <c r="G58" s="169">
        <f>'将来負担比率（分子）の構造'!J$50</f>
        <v>3061</v>
      </c>
      <c r="H58" s="169"/>
      <c r="I58" s="169"/>
      <c r="J58" s="169">
        <f>'将来負担比率（分子）の構造'!K$50</f>
        <v>3152</v>
      </c>
      <c r="K58" s="169"/>
      <c r="L58" s="169"/>
      <c r="M58" s="169">
        <f>'将来負担比率（分子）の構造'!L$50</f>
        <v>3265</v>
      </c>
      <c r="N58" s="169"/>
      <c r="O58" s="169"/>
      <c r="P58" s="169">
        <f>'将来負担比率（分子）の構造'!M$50</f>
        <v>3313</v>
      </c>
    </row>
    <row r="59" spans="1:16" x14ac:dyDescent="0.15">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37</v>
      </c>
      <c r="B62" s="169">
        <f>'将来負担比率（分子）の構造'!I$45</f>
        <v>406</v>
      </c>
      <c r="C62" s="169"/>
      <c r="D62" s="169"/>
      <c r="E62" s="169">
        <f>'将来負担比率（分子）の構造'!J$45</f>
        <v>342</v>
      </c>
      <c r="F62" s="169"/>
      <c r="G62" s="169"/>
      <c r="H62" s="169">
        <f>'将来負担比率（分子）の構造'!K$45</f>
        <v>325</v>
      </c>
      <c r="I62" s="169"/>
      <c r="J62" s="169"/>
      <c r="K62" s="169">
        <f>'将来負担比率（分子）の構造'!L$45</f>
        <v>320</v>
      </c>
      <c r="L62" s="169"/>
      <c r="M62" s="169"/>
      <c r="N62" s="169">
        <f>'将来負担比率（分子）の構造'!M$45</f>
        <v>342</v>
      </c>
      <c r="O62" s="169"/>
      <c r="P62" s="169"/>
    </row>
    <row r="63" spans="1:16" x14ac:dyDescent="0.15">
      <c r="A63" s="169" t="s">
        <v>36</v>
      </c>
      <c r="B63" s="169">
        <f>'将来負担比率（分子）の構造'!I$44</f>
        <v>6</v>
      </c>
      <c r="C63" s="169"/>
      <c r="D63" s="169"/>
      <c r="E63" s="169">
        <f>'将来負担比率（分子）の構造'!J$44</f>
        <v>5</v>
      </c>
      <c r="F63" s="169"/>
      <c r="G63" s="169"/>
      <c r="H63" s="169">
        <f>'将来負担比率（分子）の構造'!K$44</f>
        <v>5</v>
      </c>
      <c r="I63" s="169"/>
      <c r="J63" s="169"/>
      <c r="K63" s="169">
        <f>'将来負担比率（分子）の構造'!L$44</f>
        <v>7</v>
      </c>
      <c r="L63" s="169"/>
      <c r="M63" s="169"/>
      <c r="N63" s="169">
        <f>'将来負担比率（分子）の構造'!M$44</f>
        <v>6</v>
      </c>
      <c r="O63" s="169"/>
      <c r="P63" s="169"/>
    </row>
    <row r="64" spans="1:16" x14ac:dyDescent="0.15">
      <c r="A64" s="169" t="s">
        <v>35</v>
      </c>
      <c r="B64" s="169">
        <f>'将来負担比率（分子）の構造'!I$43</f>
        <v>750</v>
      </c>
      <c r="C64" s="169"/>
      <c r="D64" s="169"/>
      <c r="E64" s="169">
        <f>'将来負担比率（分子）の構造'!J$43</f>
        <v>768</v>
      </c>
      <c r="F64" s="169"/>
      <c r="G64" s="169"/>
      <c r="H64" s="169">
        <f>'将来負担比率（分子）の構造'!K$43</f>
        <v>787</v>
      </c>
      <c r="I64" s="169"/>
      <c r="J64" s="169"/>
      <c r="K64" s="169">
        <f>'将来負担比率（分子）の構造'!L$43</f>
        <v>815</v>
      </c>
      <c r="L64" s="169"/>
      <c r="M64" s="169"/>
      <c r="N64" s="169">
        <f>'将来負担比率（分子）の構造'!M$43</f>
        <v>794</v>
      </c>
      <c r="O64" s="169"/>
      <c r="P64" s="169"/>
    </row>
    <row r="65" spans="1:16" x14ac:dyDescent="0.15">
      <c r="A65" s="169" t="s">
        <v>34</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15">
      <c r="A66" s="169" t="s">
        <v>33</v>
      </c>
      <c r="B66" s="169">
        <f>'将来負担比率（分子）の構造'!I$41</f>
        <v>2824</v>
      </c>
      <c r="C66" s="169"/>
      <c r="D66" s="169"/>
      <c r="E66" s="169">
        <f>'将来負担比率（分子）の構造'!J$41</f>
        <v>2708</v>
      </c>
      <c r="F66" s="169"/>
      <c r="G66" s="169"/>
      <c r="H66" s="169">
        <f>'将来負担比率（分子）の構造'!K$41</f>
        <v>2672</v>
      </c>
      <c r="I66" s="169"/>
      <c r="J66" s="169"/>
      <c r="K66" s="169">
        <f>'将来負担比率（分子）の構造'!L$41</f>
        <v>2572</v>
      </c>
      <c r="L66" s="169"/>
      <c r="M66" s="169"/>
      <c r="N66" s="169">
        <f>'将来負担比率（分子）の構造'!M$41</f>
        <v>2413</v>
      </c>
      <c r="O66" s="169"/>
      <c r="P66" s="169"/>
    </row>
    <row r="67" spans="1:16" x14ac:dyDescent="0.15">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78</v>
      </c>
      <c r="B70" s="171"/>
      <c r="C70" s="171"/>
      <c r="D70" s="171"/>
      <c r="E70" s="171"/>
      <c r="F70" s="171"/>
    </row>
    <row r="71" spans="1:16" x14ac:dyDescent="0.15">
      <c r="A71" s="172"/>
      <c r="B71" s="172" t="str">
        <f>基金残高に係る経年分析!F54</f>
        <v>R02</v>
      </c>
      <c r="C71" s="172" t="str">
        <f>基金残高に係る経年分析!G54</f>
        <v>R03</v>
      </c>
      <c r="D71" s="172" t="str">
        <f>基金残高に係る経年分析!H54</f>
        <v>R04</v>
      </c>
    </row>
    <row r="72" spans="1:16" x14ac:dyDescent="0.15">
      <c r="A72" s="172" t="s">
        <v>79</v>
      </c>
      <c r="B72" s="173">
        <f>基金残高に係る経年分析!F55</f>
        <v>1244</v>
      </c>
      <c r="C72" s="173">
        <f>基金残高に係る経年分析!G55</f>
        <v>1342</v>
      </c>
      <c r="D72" s="173">
        <f>基金残高に係る経年分析!H55</f>
        <v>1363</v>
      </c>
    </row>
    <row r="73" spans="1:16" x14ac:dyDescent="0.15">
      <c r="A73" s="172" t="s">
        <v>80</v>
      </c>
      <c r="B73" s="173">
        <f>基金残高に係る経年分析!F56</f>
        <v>323</v>
      </c>
      <c r="C73" s="173">
        <f>基金残高に係る経年分析!G56</f>
        <v>323</v>
      </c>
      <c r="D73" s="173">
        <f>基金残高に係る経年分析!H56</f>
        <v>323</v>
      </c>
    </row>
    <row r="74" spans="1:16" x14ac:dyDescent="0.15">
      <c r="A74" s="172" t="s">
        <v>81</v>
      </c>
      <c r="B74" s="173">
        <f>基金残高に係る経年分析!F57</f>
        <v>1423</v>
      </c>
      <c r="C74" s="173">
        <f>基金残高に係る経年分析!G57</f>
        <v>1438</v>
      </c>
      <c r="D74" s="173">
        <f>基金残高に係る経年分析!H57</f>
        <v>1465</v>
      </c>
    </row>
  </sheetData>
  <sheetProtection algorithmName="SHA-512" hashValue="wQ4t5vRi48RZvWWi8nRR4RWnKAAW28V1MnOOFbdNAYzd44Z2DnxqZGR9VQEGZtNXG+hYrwVFKfaYJnIdLSh5CQ==" saltValue="CiUA8I4vvjXfugKE9OluU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AZ41" sqref="AZ41:BF41"/>
    </sheetView>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216</v>
      </c>
      <c r="DI1" s="705"/>
      <c r="DJ1" s="705"/>
      <c r="DK1" s="705"/>
      <c r="DL1" s="705"/>
      <c r="DM1" s="705"/>
      <c r="DN1" s="706"/>
      <c r="DO1" s="208"/>
      <c r="DP1" s="704" t="s">
        <v>217</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15">
      <c r="B2" s="209" t="s">
        <v>218</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60" t="s">
        <v>219</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220</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221</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222</v>
      </c>
      <c r="S4" s="661"/>
      <c r="T4" s="661"/>
      <c r="U4" s="661"/>
      <c r="V4" s="661"/>
      <c r="W4" s="661"/>
      <c r="X4" s="661"/>
      <c r="Y4" s="662"/>
      <c r="Z4" s="660" t="s">
        <v>223</v>
      </c>
      <c r="AA4" s="661"/>
      <c r="AB4" s="661"/>
      <c r="AC4" s="662"/>
      <c r="AD4" s="660" t="s">
        <v>224</v>
      </c>
      <c r="AE4" s="661"/>
      <c r="AF4" s="661"/>
      <c r="AG4" s="661"/>
      <c r="AH4" s="661"/>
      <c r="AI4" s="661"/>
      <c r="AJ4" s="661"/>
      <c r="AK4" s="662"/>
      <c r="AL4" s="660" t="s">
        <v>223</v>
      </c>
      <c r="AM4" s="661"/>
      <c r="AN4" s="661"/>
      <c r="AO4" s="662"/>
      <c r="AP4" s="707" t="s">
        <v>225</v>
      </c>
      <c r="AQ4" s="707"/>
      <c r="AR4" s="707"/>
      <c r="AS4" s="707"/>
      <c r="AT4" s="707"/>
      <c r="AU4" s="707"/>
      <c r="AV4" s="707"/>
      <c r="AW4" s="707"/>
      <c r="AX4" s="707"/>
      <c r="AY4" s="707"/>
      <c r="AZ4" s="707"/>
      <c r="BA4" s="707"/>
      <c r="BB4" s="707"/>
      <c r="BC4" s="707"/>
      <c r="BD4" s="707"/>
      <c r="BE4" s="707"/>
      <c r="BF4" s="707"/>
      <c r="BG4" s="707" t="s">
        <v>226</v>
      </c>
      <c r="BH4" s="707"/>
      <c r="BI4" s="707"/>
      <c r="BJ4" s="707"/>
      <c r="BK4" s="707"/>
      <c r="BL4" s="707"/>
      <c r="BM4" s="707"/>
      <c r="BN4" s="707"/>
      <c r="BO4" s="707" t="s">
        <v>223</v>
      </c>
      <c r="BP4" s="707"/>
      <c r="BQ4" s="707"/>
      <c r="BR4" s="707"/>
      <c r="BS4" s="707" t="s">
        <v>227</v>
      </c>
      <c r="BT4" s="707"/>
      <c r="BU4" s="707"/>
      <c r="BV4" s="707"/>
      <c r="BW4" s="707"/>
      <c r="BX4" s="707"/>
      <c r="BY4" s="707"/>
      <c r="BZ4" s="707"/>
      <c r="CA4" s="707"/>
      <c r="CB4" s="707"/>
      <c r="CD4" s="660" t="s">
        <v>228</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229</v>
      </c>
      <c r="C5" s="667"/>
      <c r="D5" s="667"/>
      <c r="E5" s="667"/>
      <c r="F5" s="667"/>
      <c r="G5" s="667"/>
      <c r="H5" s="667"/>
      <c r="I5" s="667"/>
      <c r="J5" s="667"/>
      <c r="K5" s="667"/>
      <c r="L5" s="667"/>
      <c r="M5" s="667"/>
      <c r="N5" s="667"/>
      <c r="O5" s="667"/>
      <c r="P5" s="667"/>
      <c r="Q5" s="668"/>
      <c r="R5" s="663">
        <v>633487</v>
      </c>
      <c r="S5" s="664"/>
      <c r="T5" s="664"/>
      <c r="U5" s="664"/>
      <c r="V5" s="664"/>
      <c r="W5" s="664"/>
      <c r="X5" s="664"/>
      <c r="Y5" s="689"/>
      <c r="Z5" s="702">
        <v>17.399999999999999</v>
      </c>
      <c r="AA5" s="702"/>
      <c r="AB5" s="702"/>
      <c r="AC5" s="702"/>
      <c r="AD5" s="703">
        <v>633487</v>
      </c>
      <c r="AE5" s="703"/>
      <c r="AF5" s="703"/>
      <c r="AG5" s="703"/>
      <c r="AH5" s="703"/>
      <c r="AI5" s="703"/>
      <c r="AJ5" s="703"/>
      <c r="AK5" s="703"/>
      <c r="AL5" s="690">
        <v>27.8</v>
      </c>
      <c r="AM5" s="672"/>
      <c r="AN5" s="672"/>
      <c r="AO5" s="691"/>
      <c r="AP5" s="666" t="s">
        <v>230</v>
      </c>
      <c r="AQ5" s="667"/>
      <c r="AR5" s="667"/>
      <c r="AS5" s="667"/>
      <c r="AT5" s="667"/>
      <c r="AU5" s="667"/>
      <c r="AV5" s="667"/>
      <c r="AW5" s="667"/>
      <c r="AX5" s="667"/>
      <c r="AY5" s="667"/>
      <c r="AZ5" s="667"/>
      <c r="BA5" s="667"/>
      <c r="BB5" s="667"/>
      <c r="BC5" s="667"/>
      <c r="BD5" s="667"/>
      <c r="BE5" s="667"/>
      <c r="BF5" s="668"/>
      <c r="BG5" s="608">
        <v>633028</v>
      </c>
      <c r="BH5" s="609"/>
      <c r="BI5" s="609"/>
      <c r="BJ5" s="609"/>
      <c r="BK5" s="609"/>
      <c r="BL5" s="609"/>
      <c r="BM5" s="609"/>
      <c r="BN5" s="610"/>
      <c r="BO5" s="646">
        <v>99.9</v>
      </c>
      <c r="BP5" s="646"/>
      <c r="BQ5" s="646"/>
      <c r="BR5" s="646"/>
      <c r="BS5" s="647">
        <v>95339</v>
      </c>
      <c r="BT5" s="647"/>
      <c r="BU5" s="647"/>
      <c r="BV5" s="647"/>
      <c r="BW5" s="647"/>
      <c r="BX5" s="647"/>
      <c r="BY5" s="647"/>
      <c r="BZ5" s="647"/>
      <c r="CA5" s="647"/>
      <c r="CB5" s="682"/>
      <c r="CD5" s="660" t="s">
        <v>225</v>
      </c>
      <c r="CE5" s="661"/>
      <c r="CF5" s="661"/>
      <c r="CG5" s="661"/>
      <c r="CH5" s="661"/>
      <c r="CI5" s="661"/>
      <c r="CJ5" s="661"/>
      <c r="CK5" s="661"/>
      <c r="CL5" s="661"/>
      <c r="CM5" s="661"/>
      <c r="CN5" s="661"/>
      <c r="CO5" s="661"/>
      <c r="CP5" s="661"/>
      <c r="CQ5" s="662"/>
      <c r="CR5" s="660" t="s">
        <v>231</v>
      </c>
      <c r="CS5" s="661"/>
      <c r="CT5" s="661"/>
      <c r="CU5" s="661"/>
      <c r="CV5" s="661"/>
      <c r="CW5" s="661"/>
      <c r="CX5" s="661"/>
      <c r="CY5" s="662"/>
      <c r="CZ5" s="660" t="s">
        <v>223</v>
      </c>
      <c r="DA5" s="661"/>
      <c r="DB5" s="661"/>
      <c r="DC5" s="662"/>
      <c r="DD5" s="660" t="s">
        <v>232</v>
      </c>
      <c r="DE5" s="661"/>
      <c r="DF5" s="661"/>
      <c r="DG5" s="661"/>
      <c r="DH5" s="661"/>
      <c r="DI5" s="661"/>
      <c r="DJ5" s="661"/>
      <c r="DK5" s="661"/>
      <c r="DL5" s="661"/>
      <c r="DM5" s="661"/>
      <c r="DN5" s="661"/>
      <c r="DO5" s="661"/>
      <c r="DP5" s="662"/>
      <c r="DQ5" s="660" t="s">
        <v>233</v>
      </c>
      <c r="DR5" s="661"/>
      <c r="DS5" s="661"/>
      <c r="DT5" s="661"/>
      <c r="DU5" s="661"/>
      <c r="DV5" s="661"/>
      <c r="DW5" s="661"/>
      <c r="DX5" s="661"/>
      <c r="DY5" s="661"/>
      <c r="DZ5" s="661"/>
      <c r="EA5" s="661"/>
      <c r="EB5" s="661"/>
      <c r="EC5" s="662"/>
    </row>
    <row r="6" spans="2:143" ht="11.25" customHeight="1" x14ac:dyDescent="0.15">
      <c r="B6" s="605" t="s">
        <v>234</v>
      </c>
      <c r="C6" s="606"/>
      <c r="D6" s="606"/>
      <c r="E6" s="606"/>
      <c r="F6" s="606"/>
      <c r="G6" s="606"/>
      <c r="H6" s="606"/>
      <c r="I6" s="606"/>
      <c r="J6" s="606"/>
      <c r="K6" s="606"/>
      <c r="L6" s="606"/>
      <c r="M6" s="606"/>
      <c r="N6" s="606"/>
      <c r="O6" s="606"/>
      <c r="P6" s="606"/>
      <c r="Q6" s="607"/>
      <c r="R6" s="608">
        <v>34672</v>
      </c>
      <c r="S6" s="609"/>
      <c r="T6" s="609"/>
      <c r="U6" s="609"/>
      <c r="V6" s="609"/>
      <c r="W6" s="609"/>
      <c r="X6" s="609"/>
      <c r="Y6" s="610"/>
      <c r="Z6" s="646">
        <v>1</v>
      </c>
      <c r="AA6" s="646"/>
      <c r="AB6" s="646"/>
      <c r="AC6" s="646"/>
      <c r="AD6" s="647">
        <v>34672</v>
      </c>
      <c r="AE6" s="647"/>
      <c r="AF6" s="647"/>
      <c r="AG6" s="647"/>
      <c r="AH6" s="647"/>
      <c r="AI6" s="647"/>
      <c r="AJ6" s="647"/>
      <c r="AK6" s="647"/>
      <c r="AL6" s="611">
        <v>1.5</v>
      </c>
      <c r="AM6" s="612"/>
      <c r="AN6" s="612"/>
      <c r="AO6" s="648"/>
      <c r="AP6" s="605" t="s">
        <v>235</v>
      </c>
      <c r="AQ6" s="606"/>
      <c r="AR6" s="606"/>
      <c r="AS6" s="606"/>
      <c r="AT6" s="606"/>
      <c r="AU6" s="606"/>
      <c r="AV6" s="606"/>
      <c r="AW6" s="606"/>
      <c r="AX6" s="606"/>
      <c r="AY6" s="606"/>
      <c r="AZ6" s="606"/>
      <c r="BA6" s="606"/>
      <c r="BB6" s="606"/>
      <c r="BC6" s="606"/>
      <c r="BD6" s="606"/>
      <c r="BE6" s="606"/>
      <c r="BF6" s="607"/>
      <c r="BG6" s="608">
        <v>633028</v>
      </c>
      <c r="BH6" s="609"/>
      <c r="BI6" s="609"/>
      <c r="BJ6" s="609"/>
      <c r="BK6" s="609"/>
      <c r="BL6" s="609"/>
      <c r="BM6" s="609"/>
      <c r="BN6" s="610"/>
      <c r="BO6" s="646">
        <v>99.9</v>
      </c>
      <c r="BP6" s="646"/>
      <c r="BQ6" s="646"/>
      <c r="BR6" s="646"/>
      <c r="BS6" s="647">
        <v>95339</v>
      </c>
      <c r="BT6" s="647"/>
      <c r="BU6" s="647"/>
      <c r="BV6" s="647"/>
      <c r="BW6" s="647"/>
      <c r="BX6" s="647"/>
      <c r="BY6" s="647"/>
      <c r="BZ6" s="647"/>
      <c r="CA6" s="647"/>
      <c r="CB6" s="682"/>
      <c r="CD6" s="666" t="s">
        <v>236</v>
      </c>
      <c r="CE6" s="667"/>
      <c r="CF6" s="667"/>
      <c r="CG6" s="667"/>
      <c r="CH6" s="667"/>
      <c r="CI6" s="667"/>
      <c r="CJ6" s="667"/>
      <c r="CK6" s="667"/>
      <c r="CL6" s="667"/>
      <c r="CM6" s="667"/>
      <c r="CN6" s="667"/>
      <c r="CO6" s="667"/>
      <c r="CP6" s="667"/>
      <c r="CQ6" s="668"/>
      <c r="CR6" s="608">
        <v>43067</v>
      </c>
      <c r="CS6" s="609"/>
      <c r="CT6" s="609"/>
      <c r="CU6" s="609"/>
      <c r="CV6" s="609"/>
      <c r="CW6" s="609"/>
      <c r="CX6" s="609"/>
      <c r="CY6" s="610"/>
      <c r="CZ6" s="690">
        <v>1.3</v>
      </c>
      <c r="DA6" s="672"/>
      <c r="DB6" s="672"/>
      <c r="DC6" s="692"/>
      <c r="DD6" s="614" t="s">
        <v>130</v>
      </c>
      <c r="DE6" s="609"/>
      <c r="DF6" s="609"/>
      <c r="DG6" s="609"/>
      <c r="DH6" s="609"/>
      <c r="DI6" s="609"/>
      <c r="DJ6" s="609"/>
      <c r="DK6" s="609"/>
      <c r="DL6" s="609"/>
      <c r="DM6" s="609"/>
      <c r="DN6" s="609"/>
      <c r="DO6" s="609"/>
      <c r="DP6" s="610"/>
      <c r="DQ6" s="614">
        <v>43067</v>
      </c>
      <c r="DR6" s="609"/>
      <c r="DS6" s="609"/>
      <c r="DT6" s="609"/>
      <c r="DU6" s="609"/>
      <c r="DV6" s="609"/>
      <c r="DW6" s="609"/>
      <c r="DX6" s="609"/>
      <c r="DY6" s="609"/>
      <c r="DZ6" s="609"/>
      <c r="EA6" s="609"/>
      <c r="EB6" s="609"/>
      <c r="EC6" s="645"/>
    </row>
    <row r="7" spans="2:143" ht="11.25" customHeight="1" x14ac:dyDescent="0.15">
      <c r="B7" s="605" t="s">
        <v>237</v>
      </c>
      <c r="C7" s="606"/>
      <c r="D7" s="606"/>
      <c r="E7" s="606"/>
      <c r="F7" s="606"/>
      <c r="G7" s="606"/>
      <c r="H7" s="606"/>
      <c r="I7" s="606"/>
      <c r="J7" s="606"/>
      <c r="K7" s="606"/>
      <c r="L7" s="606"/>
      <c r="M7" s="606"/>
      <c r="N7" s="606"/>
      <c r="O7" s="606"/>
      <c r="P7" s="606"/>
      <c r="Q7" s="607"/>
      <c r="R7" s="608">
        <v>53</v>
      </c>
      <c r="S7" s="609"/>
      <c r="T7" s="609"/>
      <c r="U7" s="609"/>
      <c r="V7" s="609"/>
      <c r="W7" s="609"/>
      <c r="X7" s="609"/>
      <c r="Y7" s="610"/>
      <c r="Z7" s="646">
        <v>0</v>
      </c>
      <c r="AA7" s="646"/>
      <c r="AB7" s="646"/>
      <c r="AC7" s="646"/>
      <c r="AD7" s="647">
        <v>53</v>
      </c>
      <c r="AE7" s="647"/>
      <c r="AF7" s="647"/>
      <c r="AG7" s="647"/>
      <c r="AH7" s="647"/>
      <c r="AI7" s="647"/>
      <c r="AJ7" s="647"/>
      <c r="AK7" s="647"/>
      <c r="AL7" s="611">
        <v>0</v>
      </c>
      <c r="AM7" s="612"/>
      <c r="AN7" s="612"/>
      <c r="AO7" s="648"/>
      <c r="AP7" s="605" t="s">
        <v>238</v>
      </c>
      <c r="AQ7" s="606"/>
      <c r="AR7" s="606"/>
      <c r="AS7" s="606"/>
      <c r="AT7" s="606"/>
      <c r="AU7" s="606"/>
      <c r="AV7" s="606"/>
      <c r="AW7" s="606"/>
      <c r="AX7" s="606"/>
      <c r="AY7" s="606"/>
      <c r="AZ7" s="606"/>
      <c r="BA7" s="606"/>
      <c r="BB7" s="606"/>
      <c r="BC7" s="606"/>
      <c r="BD7" s="606"/>
      <c r="BE7" s="606"/>
      <c r="BF7" s="607"/>
      <c r="BG7" s="608">
        <v>71837</v>
      </c>
      <c r="BH7" s="609"/>
      <c r="BI7" s="609"/>
      <c r="BJ7" s="609"/>
      <c r="BK7" s="609"/>
      <c r="BL7" s="609"/>
      <c r="BM7" s="609"/>
      <c r="BN7" s="610"/>
      <c r="BO7" s="646">
        <v>11.3</v>
      </c>
      <c r="BP7" s="646"/>
      <c r="BQ7" s="646"/>
      <c r="BR7" s="646"/>
      <c r="BS7" s="647" t="s">
        <v>239</v>
      </c>
      <c r="BT7" s="647"/>
      <c r="BU7" s="647"/>
      <c r="BV7" s="647"/>
      <c r="BW7" s="647"/>
      <c r="BX7" s="647"/>
      <c r="BY7" s="647"/>
      <c r="BZ7" s="647"/>
      <c r="CA7" s="647"/>
      <c r="CB7" s="682"/>
      <c r="CD7" s="605" t="s">
        <v>240</v>
      </c>
      <c r="CE7" s="606"/>
      <c r="CF7" s="606"/>
      <c r="CG7" s="606"/>
      <c r="CH7" s="606"/>
      <c r="CI7" s="606"/>
      <c r="CJ7" s="606"/>
      <c r="CK7" s="606"/>
      <c r="CL7" s="606"/>
      <c r="CM7" s="606"/>
      <c r="CN7" s="606"/>
      <c r="CO7" s="606"/>
      <c r="CP7" s="606"/>
      <c r="CQ7" s="607"/>
      <c r="CR7" s="608">
        <v>653236</v>
      </c>
      <c r="CS7" s="609"/>
      <c r="CT7" s="609"/>
      <c r="CU7" s="609"/>
      <c r="CV7" s="609"/>
      <c r="CW7" s="609"/>
      <c r="CX7" s="609"/>
      <c r="CY7" s="610"/>
      <c r="CZ7" s="646">
        <v>19</v>
      </c>
      <c r="DA7" s="646"/>
      <c r="DB7" s="646"/>
      <c r="DC7" s="646"/>
      <c r="DD7" s="614">
        <v>84659</v>
      </c>
      <c r="DE7" s="609"/>
      <c r="DF7" s="609"/>
      <c r="DG7" s="609"/>
      <c r="DH7" s="609"/>
      <c r="DI7" s="609"/>
      <c r="DJ7" s="609"/>
      <c r="DK7" s="609"/>
      <c r="DL7" s="609"/>
      <c r="DM7" s="609"/>
      <c r="DN7" s="609"/>
      <c r="DO7" s="609"/>
      <c r="DP7" s="610"/>
      <c r="DQ7" s="614">
        <v>514501</v>
      </c>
      <c r="DR7" s="609"/>
      <c r="DS7" s="609"/>
      <c r="DT7" s="609"/>
      <c r="DU7" s="609"/>
      <c r="DV7" s="609"/>
      <c r="DW7" s="609"/>
      <c r="DX7" s="609"/>
      <c r="DY7" s="609"/>
      <c r="DZ7" s="609"/>
      <c r="EA7" s="609"/>
      <c r="EB7" s="609"/>
      <c r="EC7" s="645"/>
    </row>
    <row r="8" spans="2:143" ht="11.25" customHeight="1" x14ac:dyDescent="0.15">
      <c r="B8" s="605" t="s">
        <v>241</v>
      </c>
      <c r="C8" s="606"/>
      <c r="D8" s="606"/>
      <c r="E8" s="606"/>
      <c r="F8" s="606"/>
      <c r="G8" s="606"/>
      <c r="H8" s="606"/>
      <c r="I8" s="606"/>
      <c r="J8" s="606"/>
      <c r="K8" s="606"/>
      <c r="L8" s="606"/>
      <c r="M8" s="606"/>
      <c r="N8" s="606"/>
      <c r="O8" s="606"/>
      <c r="P8" s="606"/>
      <c r="Q8" s="607"/>
      <c r="R8" s="608">
        <v>547</v>
      </c>
      <c r="S8" s="609"/>
      <c r="T8" s="609"/>
      <c r="U8" s="609"/>
      <c r="V8" s="609"/>
      <c r="W8" s="609"/>
      <c r="X8" s="609"/>
      <c r="Y8" s="610"/>
      <c r="Z8" s="646">
        <v>0</v>
      </c>
      <c r="AA8" s="646"/>
      <c r="AB8" s="646"/>
      <c r="AC8" s="646"/>
      <c r="AD8" s="647">
        <v>547</v>
      </c>
      <c r="AE8" s="647"/>
      <c r="AF8" s="647"/>
      <c r="AG8" s="647"/>
      <c r="AH8" s="647"/>
      <c r="AI8" s="647"/>
      <c r="AJ8" s="647"/>
      <c r="AK8" s="647"/>
      <c r="AL8" s="611">
        <v>0</v>
      </c>
      <c r="AM8" s="612"/>
      <c r="AN8" s="612"/>
      <c r="AO8" s="648"/>
      <c r="AP8" s="605" t="s">
        <v>242</v>
      </c>
      <c r="AQ8" s="606"/>
      <c r="AR8" s="606"/>
      <c r="AS8" s="606"/>
      <c r="AT8" s="606"/>
      <c r="AU8" s="606"/>
      <c r="AV8" s="606"/>
      <c r="AW8" s="606"/>
      <c r="AX8" s="606"/>
      <c r="AY8" s="606"/>
      <c r="AZ8" s="606"/>
      <c r="BA8" s="606"/>
      <c r="BB8" s="606"/>
      <c r="BC8" s="606"/>
      <c r="BD8" s="606"/>
      <c r="BE8" s="606"/>
      <c r="BF8" s="607"/>
      <c r="BG8" s="608">
        <v>3157</v>
      </c>
      <c r="BH8" s="609"/>
      <c r="BI8" s="609"/>
      <c r="BJ8" s="609"/>
      <c r="BK8" s="609"/>
      <c r="BL8" s="609"/>
      <c r="BM8" s="609"/>
      <c r="BN8" s="610"/>
      <c r="BO8" s="646">
        <v>0.5</v>
      </c>
      <c r="BP8" s="646"/>
      <c r="BQ8" s="646"/>
      <c r="BR8" s="646"/>
      <c r="BS8" s="647" t="s">
        <v>239</v>
      </c>
      <c r="BT8" s="647"/>
      <c r="BU8" s="647"/>
      <c r="BV8" s="647"/>
      <c r="BW8" s="647"/>
      <c r="BX8" s="647"/>
      <c r="BY8" s="647"/>
      <c r="BZ8" s="647"/>
      <c r="CA8" s="647"/>
      <c r="CB8" s="682"/>
      <c r="CD8" s="605" t="s">
        <v>243</v>
      </c>
      <c r="CE8" s="606"/>
      <c r="CF8" s="606"/>
      <c r="CG8" s="606"/>
      <c r="CH8" s="606"/>
      <c r="CI8" s="606"/>
      <c r="CJ8" s="606"/>
      <c r="CK8" s="606"/>
      <c r="CL8" s="606"/>
      <c r="CM8" s="606"/>
      <c r="CN8" s="606"/>
      <c r="CO8" s="606"/>
      <c r="CP8" s="606"/>
      <c r="CQ8" s="607"/>
      <c r="CR8" s="608">
        <v>456062</v>
      </c>
      <c r="CS8" s="609"/>
      <c r="CT8" s="609"/>
      <c r="CU8" s="609"/>
      <c r="CV8" s="609"/>
      <c r="CW8" s="609"/>
      <c r="CX8" s="609"/>
      <c r="CY8" s="610"/>
      <c r="CZ8" s="646">
        <v>13.3</v>
      </c>
      <c r="DA8" s="646"/>
      <c r="DB8" s="646"/>
      <c r="DC8" s="646"/>
      <c r="DD8" s="614">
        <v>5524</v>
      </c>
      <c r="DE8" s="609"/>
      <c r="DF8" s="609"/>
      <c r="DG8" s="609"/>
      <c r="DH8" s="609"/>
      <c r="DI8" s="609"/>
      <c r="DJ8" s="609"/>
      <c r="DK8" s="609"/>
      <c r="DL8" s="609"/>
      <c r="DM8" s="609"/>
      <c r="DN8" s="609"/>
      <c r="DO8" s="609"/>
      <c r="DP8" s="610"/>
      <c r="DQ8" s="614">
        <v>320756</v>
      </c>
      <c r="DR8" s="609"/>
      <c r="DS8" s="609"/>
      <c r="DT8" s="609"/>
      <c r="DU8" s="609"/>
      <c r="DV8" s="609"/>
      <c r="DW8" s="609"/>
      <c r="DX8" s="609"/>
      <c r="DY8" s="609"/>
      <c r="DZ8" s="609"/>
      <c r="EA8" s="609"/>
      <c r="EB8" s="609"/>
      <c r="EC8" s="645"/>
    </row>
    <row r="9" spans="2:143" ht="11.25" customHeight="1" x14ac:dyDescent="0.15">
      <c r="B9" s="605" t="s">
        <v>244</v>
      </c>
      <c r="C9" s="606"/>
      <c r="D9" s="606"/>
      <c r="E9" s="606"/>
      <c r="F9" s="606"/>
      <c r="G9" s="606"/>
      <c r="H9" s="606"/>
      <c r="I9" s="606"/>
      <c r="J9" s="606"/>
      <c r="K9" s="606"/>
      <c r="L9" s="606"/>
      <c r="M9" s="606"/>
      <c r="N9" s="606"/>
      <c r="O9" s="606"/>
      <c r="P9" s="606"/>
      <c r="Q9" s="607"/>
      <c r="R9" s="608">
        <v>384</v>
      </c>
      <c r="S9" s="609"/>
      <c r="T9" s="609"/>
      <c r="U9" s="609"/>
      <c r="V9" s="609"/>
      <c r="W9" s="609"/>
      <c r="X9" s="609"/>
      <c r="Y9" s="610"/>
      <c r="Z9" s="646">
        <v>0</v>
      </c>
      <c r="AA9" s="646"/>
      <c r="AB9" s="646"/>
      <c r="AC9" s="646"/>
      <c r="AD9" s="647">
        <v>384</v>
      </c>
      <c r="AE9" s="647"/>
      <c r="AF9" s="647"/>
      <c r="AG9" s="647"/>
      <c r="AH9" s="647"/>
      <c r="AI9" s="647"/>
      <c r="AJ9" s="647"/>
      <c r="AK9" s="647"/>
      <c r="AL9" s="611">
        <v>0</v>
      </c>
      <c r="AM9" s="612"/>
      <c r="AN9" s="612"/>
      <c r="AO9" s="648"/>
      <c r="AP9" s="605" t="s">
        <v>245</v>
      </c>
      <c r="AQ9" s="606"/>
      <c r="AR9" s="606"/>
      <c r="AS9" s="606"/>
      <c r="AT9" s="606"/>
      <c r="AU9" s="606"/>
      <c r="AV9" s="606"/>
      <c r="AW9" s="606"/>
      <c r="AX9" s="606"/>
      <c r="AY9" s="606"/>
      <c r="AZ9" s="606"/>
      <c r="BA9" s="606"/>
      <c r="BB9" s="606"/>
      <c r="BC9" s="606"/>
      <c r="BD9" s="606"/>
      <c r="BE9" s="606"/>
      <c r="BF9" s="607"/>
      <c r="BG9" s="608">
        <v>56100</v>
      </c>
      <c r="BH9" s="609"/>
      <c r="BI9" s="609"/>
      <c r="BJ9" s="609"/>
      <c r="BK9" s="609"/>
      <c r="BL9" s="609"/>
      <c r="BM9" s="609"/>
      <c r="BN9" s="610"/>
      <c r="BO9" s="646">
        <v>8.9</v>
      </c>
      <c r="BP9" s="646"/>
      <c r="BQ9" s="646"/>
      <c r="BR9" s="646"/>
      <c r="BS9" s="647" t="s">
        <v>130</v>
      </c>
      <c r="BT9" s="647"/>
      <c r="BU9" s="647"/>
      <c r="BV9" s="647"/>
      <c r="BW9" s="647"/>
      <c r="BX9" s="647"/>
      <c r="BY9" s="647"/>
      <c r="BZ9" s="647"/>
      <c r="CA9" s="647"/>
      <c r="CB9" s="682"/>
      <c r="CD9" s="605" t="s">
        <v>246</v>
      </c>
      <c r="CE9" s="606"/>
      <c r="CF9" s="606"/>
      <c r="CG9" s="606"/>
      <c r="CH9" s="606"/>
      <c r="CI9" s="606"/>
      <c r="CJ9" s="606"/>
      <c r="CK9" s="606"/>
      <c r="CL9" s="606"/>
      <c r="CM9" s="606"/>
      <c r="CN9" s="606"/>
      <c r="CO9" s="606"/>
      <c r="CP9" s="606"/>
      <c r="CQ9" s="607"/>
      <c r="CR9" s="608">
        <v>377650</v>
      </c>
      <c r="CS9" s="609"/>
      <c r="CT9" s="609"/>
      <c r="CU9" s="609"/>
      <c r="CV9" s="609"/>
      <c r="CW9" s="609"/>
      <c r="CX9" s="609"/>
      <c r="CY9" s="610"/>
      <c r="CZ9" s="646">
        <v>11</v>
      </c>
      <c r="DA9" s="646"/>
      <c r="DB9" s="646"/>
      <c r="DC9" s="646"/>
      <c r="DD9" s="614" t="s">
        <v>239</v>
      </c>
      <c r="DE9" s="609"/>
      <c r="DF9" s="609"/>
      <c r="DG9" s="609"/>
      <c r="DH9" s="609"/>
      <c r="DI9" s="609"/>
      <c r="DJ9" s="609"/>
      <c r="DK9" s="609"/>
      <c r="DL9" s="609"/>
      <c r="DM9" s="609"/>
      <c r="DN9" s="609"/>
      <c r="DO9" s="609"/>
      <c r="DP9" s="610"/>
      <c r="DQ9" s="614">
        <v>354849</v>
      </c>
      <c r="DR9" s="609"/>
      <c r="DS9" s="609"/>
      <c r="DT9" s="609"/>
      <c r="DU9" s="609"/>
      <c r="DV9" s="609"/>
      <c r="DW9" s="609"/>
      <c r="DX9" s="609"/>
      <c r="DY9" s="609"/>
      <c r="DZ9" s="609"/>
      <c r="EA9" s="609"/>
      <c r="EB9" s="609"/>
      <c r="EC9" s="645"/>
    </row>
    <row r="10" spans="2:143" ht="11.25" customHeight="1" x14ac:dyDescent="0.15">
      <c r="B10" s="605" t="s">
        <v>247</v>
      </c>
      <c r="C10" s="606"/>
      <c r="D10" s="606"/>
      <c r="E10" s="606"/>
      <c r="F10" s="606"/>
      <c r="G10" s="606"/>
      <c r="H10" s="606"/>
      <c r="I10" s="606"/>
      <c r="J10" s="606"/>
      <c r="K10" s="606"/>
      <c r="L10" s="606"/>
      <c r="M10" s="606"/>
      <c r="N10" s="606"/>
      <c r="O10" s="606"/>
      <c r="P10" s="606"/>
      <c r="Q10" s="607"/>
      <c r="R10" s="608" t="s">
        <v>130</v>
      </c>
      <c r="S10" s="609"/>
      <c r="T10" s="609"/>
      <c r="U10" s="609"/>
      <c r="V10" s="609"/>
      <c r="W10" s="609"/>
      <c r="X10" s="609"/>
      <c r="Y10" s="610"/>
      <c r="Z10" s="646" t="s">
        <v>130</v>
      </c>
      <c r="AA10" s="646"/>
      <c r="AB10" s="646"/>
      <c r="AC10" s="646"/>
      <c r="AD10" s="647" t="s">
        <v>130</v>
      </c>
      <c r="AE10" s="647"/>
      <c r="AF10" s="647"/>
      <c r="AG10" s="647"/>
      <c r="AH10" s="647"/>
      <c r="AI10" s="647"/>
      <c r="AJ10" s="647"/>
      <c r="AK10" s="647"/>
      <c r="AL10" s="611" t="s">
        <v>239</v>
      </c>
      <c r="AM10" s="612"/>
      <c r="AN10" s="612"/>
      <c r="AO10" s="648"/>
      <c r="AP10" s="605" t="s">
        <v>248</v>
      </c>
      <c r="AQ10" s="606"/>
      <c r="AR10" s="606"/>
      <c r="AS10" s="606"/>
      <c r="AT10" s="606"/>
      <c r="AU10" s="606"/>
      <c r="AV10" s="606"/>
      <c r="AW10" s="606"/>
      <c r="AX10" s="606"/>
      <c r="AY10" s="606"/>
      <c r="AZ10" s="606"/>
      <c r="BA10" s="606"/>
      <c r="BB10" s="606"/>
      <c r="BC10" s="606"/>
      <c r="BD10" s="606"/>
      <c r="BE10" s="606"/>
      <c r="BF10" s="607"/>
      <c r="BG10" s="608">
        <v>5978</v>
      </c>
      <c r="BH10" s="609"/>
      <c r="BI10" s="609"/>
      <c r="BJ10" s="609"/>
      <c r="BK10" s="609"/>
      <c r="BL10" s="609"/>
      <c r="BM10" s="609"/>
      <c r="BN10" s="610"/>
      <c r="BO10" s="646">
        <v>0.9</v>
      </c>
      <c r="BP10" s="646"/>
      <c r="BQ10" s="646"/>
      <c r="BR10" s="646"/>
      <c r="BS10" s="647" t="s">
        <v>130</v>
      </c>
      <c r="BT10" s="647"/>
      <c r="BU10" s="647"/>
      <c r="BV10" s="647"/>
      <c r="BW10" s="647"/>
      <c r="BX10" s="647"/>
      <c r="BY10" s="647"/>
      <c r="BZ10" s="647"/>
      <c r="CA10" s="647"/>
      <c r="CB10" s="682"/>
      <c r="CD10" s="605" t="s">
        <v>249</v>
      </c>
      <c r="CE10" s="606"/>
      <c r="CF10" s="606"/>
      <c r="CG10" s="606"/>
      <c r="CH10" s="606"/>
      <c r="CI10" s="606"/>
      <c r="CJ10" s="606"/>
      <c r="CK10" s="606"/>
      <c r="CL10" s="606"/>
      <c r="CM10" s="606"/>
      <c r="CN10" s="606"/>
      <c r="CO10" s="606"/>
      <c r="CP10" s="606"/>
      <c r="CQ10" s="607"/>
      <c r="CR10" s="608">
        <v>20</v>
      </c>
      <c r="CS10" s="609"/>
      <c r="CT10" s="609"/>
      <c r="CU10" s="609"/>
      <c r="CV10" s="609"/>
      <c r="CW10" s="609"/>
      <c r="CX10" s="609"/>
      <c r="CY10" s="610"/>
      <c r="CZ10" s="646">
        <v>0</v>
      </c>
      <c r="DA10" s="646"/>
      <c r="DB10" s="646"/>
      <c r="DC10" s="646"/>
      <c r="DD10" s="614" t="s">
        <v>130</v>
      </c>
      <c r="DE10" s="609"/>
      <c r="DF10" s="609"/>
      <c r="DG10" s="609"/>
      <c r="DH10" s="609"/>
      <c r="DI10" s="609"/>
      <c r="DJ10" s="609"/>
      <c r="DK10" s="609"/>
      <c r="DL10" s="609"/>
      <c r="DM10" s="609"/>
      <c r="DN10" s="609"/>
      <c r="DO10" s="609"/>
      <c r="DP10" s="610"/>
      <c r="DQ10" s="614">
        <v>20</v>
      </c>
      <c r="DR10" s="609"/>
      <c r="DS10" s="609"/>
      <c r="DT10" s="609"/>
      <c r="DU10" s="609"/>
      <c r="DV10" s="609"/>
      <c r="DW10" s="609"/>
      <c r="DX10" s="609"/>
      <c r="DY10" s="609"/>
      <c r="DZ10" s="609"/>
      <c r="EA10" s="609"/>
      <c r="EB10" s="609"/>
      <c r="EC10" s="645"/>
    </row>
    <row r="11" spans="2:143" ht="11.25" customHeight="1" x14ac:dyDescent="0.15">
      <c r="B11" s="605" t="s">
        <v>250</v>
      </c>
      <c r="C11" s="606"/>
      <c r="D11" s="606"/>
      <c r="E11" s="606"/>
      <c r="F11" s="606"/>
      <c r="G11" s="606"/>
      <c r="H11" s="606"/>
      <c r="I11" s="606"/>
      <c r="J11" s="606"/>
      <c r="K11" s="606"/>
      <c r="L11" s="606"/>
      <c r="M11" s="606"/>
      <c r="N11" s="606"/>
      <c r="O11" s="606"/>
      <c r="P11" s="606"/>
      <c r="Q11" s="607"/>
      <c r="R11" s="608">
        <v>49133</v>
      </c>
      <c r="S11" s="609"/>
      <c r="T11" s="609"/>
      <c r="U11" s="609"/>
      <c r="V11" s="609"/>
      <c r="W11" s="609"/>
      <c r="X11" s="609"/>
      <c r="Y11" s="610"/>
      <c r="Z11" s="611">
        <v>1.3</v>
      </c>
      <c r="AA11" s="612"/>
      <c r="AB11" s="612"/>
      <c r="AC11" s="613"/>
      <c r="AD11" s="614">
        <v>49133</v>
      </c>
      <c r="AE11" s="609"/>
      <c r="AF11" s="609"/>
      <c r="AG11" s="609"/>
      <c r="AH11" s="609"/>
      <c r="AI11" s="609"/>
      <c r="AJ11" s="609"/>
      <c r="AK11" s="610"/>
      <c r="AL11" s="611">
        <v>2.2000000000000002</v>
      </c>
      <c r="AM11" s="612"/>
      <c r="AN11" s="612"/>
      <c r="AO11" s="648"/>
      <c r="AP11" s="605" t="s">
        <v>251</v>
      </c>
      <c r="AQ11" s="606"/>
      <c r="AR11" s="606"/>
      <c r="AS11" s="606"/>
      <c r="AT11" s="606"/>
      <c r="AU11" s="606"/>
      <c r="AV11" s="606"/>
      <c r="AW11" s="606"/>
      <c r="AX11" s="606"/>
      <c r="AY11" s="606"/>
      <c r="AZ11" s="606"/>
      <c r="BA11" s="606"/>
      <c r="BB11" s="606"/>
      <c r="BC11" s="606"/>
      <c r="BD11" s="606"/>
      <c r="BE11" s="606"/>
      <c r="BF11" s="607"/>
      <c r="BG11" s="608">
        <v>6602</v>
      </c>
      <c r="BH11" s="609"/>
      <c r="BI11" s="609"/>
      <c r="BJ11" s="609"/>
      <c r="BK11" s="609"/>
      <c r="BL11" s="609"/>
      <c r="BM11" s="609"/>
      <c r="BN11" s="610"/>
      <c r="BO11" s="646">
        <v>1</v>
      </c>
      <c r="BP11" s="646"/>
      <c r="BQ11" s="646"/>
      <c r="BR11" s="646"/>
      <c r="BS11" s="647" t="s">
        <v>130</v>
      </c>
      <c r="BT11" s="647"/>
      <c r="BU11" s="647"/>
      <c r="BV11" s="647"/>
      <c r="BW11" s="647"/>
      <c r="BX11" s="647"/>
      <c r="BY11" s="647"/>
      <c r="BZ11" s="647"/>
      <c r="CA11" s="647"/>
      <c r="CB11" s="682"/>
      <c r="CD11" s="605" t="s">
        <v>252</v>
      </c>
      <c r="CE11" s="606"/>
      <c r="CF11" s="606"/>
      <c r="CG11" s="606"/>
      <c r="CH11" s="606"/>
      <c r="CI11" s="606"/>
      <c r="CJ11" s="606"/>
      <c r="CK11" s="606"/>
      <c r="CL11" s="606"/>
      <c r="CM11" s="606"/>
      <c r="CN11" s="606"/>
      <c r="CO11" s="606"/>
      <c r="CP11" s="606"/>
      <c r="CQ11" s="607"/>
      <c r="CR11" s="608">
        <v>212050</v>
      </c>
      <c r="CS11" s="609"/>
      <c r="CT11" s="609"/>
      <c r="CU11" s="609"/>
      <c r="CV11" s="609"/>
      <c r="CW11" s="609"/>
      <c r="CX11" s="609"/>
      <c r="CY11" s="610"/>
      <c r="CZ11" s="646">
        <v>6.2</v>
      </c>
      <c r="DA11" s="646"/>
      <c r="DB11" s="646"/>
      <c r="DC11" s="646"/>
      <c r="DD11" s="614">
        <v>68203</v>
      </c>
      <c r="DE11" s="609"/>
      <c r="DF11" s="609"/>
      <c r="DG11" s="609"/>
      <c r="DH11" s="609"/>
      <c r="DI11" s="609"/>
      <c r="DJ11" s="609"/>
      <c r="DK11" s="609"/>
      <c r="DL11" s="609"/>
      <c r="DM11" s="609"/>
      <c r="DN11" s="609"/>
      <c r="DO11" s="609"/>
      <c r="DP11" s="610"/>
      <c r="DQ11" s="614">
        <v>125755</v>
      </c>
      <c r="DR11" s="609"/>
      <c r="DS11" s="609"/>
      <c r="DT11" s="609"/>
      <c r="DU11" s="609"/>
      <c r="DV11" s="609"/>
      <c r="DW11" s="609"/>
      <c r="DX11" s="609"/>
      <c r="DY11" s="609"/>
      <c r="DZ11" s="609"/>
      <c r="EA11" s="609"/>
      <c r="EB11" s="609"/>
      <c r="EC11" s="645"/>
    </row>
    <row r="12" spans="2:143" ht="11.25" customHeight="1" x14ac:dyDescent="0.15">
      <c r="B12" s="605" t="s">
        <v>253</v>
      </c>
      <c r="C12" s="606"/>
      <c r="D12" s="606"/>
      <c r="E12" s="606"/>
      <c r="F12" s="606"/>
      <c r="G12" s="606"/>
      <c r="H12" s="606"/>
      <c r="I12" s="606"/>
      <c r="J12" s="606"/>
      <c r="K12" s="606"/>
      <c r="L12" s="606"/>
      <c r="M12" s="606"/>
      <c r="N12" s="606"/>
      <c r="O12" s="606"/>
      <c r="P12" s="606"/>
      <c r="Q12" s="607"/>
      <c r="R12" s="608" t="s">
        <v>130</v>
      </c>
      <c r="S12" s="609"/>
      <c r="T12" s="609"/>
      <c r="U12" s="609"/>
      <c r="V12" s="609"/>
      <c r="W12" s="609"/>
      <c r="X12" s="609"/>
      <c r="Y12" s="610"/>
      <c r="Z12" s="646" t="s">
        <v>239</v>
      </c>
      <c r="AA12" s="646"/>
      <c r="AB12" s="646"/>
      <c r="AC12" s="646"/>
      <c r="AD12" s="647" t="s">
        <v>239</v>
      </c>
      <c r="AE12" s="647"/>
      <c r="AF12" s="647"/>
      <c r="AG12" s="647"/>
      <c r="AH12" s="647"/>
      <c r="AI12" s="647"/>
      <c r="AJ12" s="647"/>
      <c r="AK12" s="647"/>
      <c r="AL12" s="611" t="s">
        <v>239</v>
      </c>
      <c r="AM12" s="612"/>
      <c r="AN12" s="612"/>
      <c r="AO12" s="648"/>
      <c r="AP12" s="605" t="s">
        <v>254</v>
      </c>
      <c r="AQ12" s="606"/>
      <c r="AR12" s="606"/>
      <c r="AS12" s="606"/>
      <c r="AT12" s="606"/>
      <c r="AU12" s="606"/>
      <c r="AV12" s="606"/>
      <c r="AW12" s="606"/>
      <c r="AX12" s="606"/>
      <c r="AY12" s="606"/>
      <c r="AZ12" s="606"/>
      <c r="BA12" s="606"/>
      <c r="BB12" s="606"/>
      <c r="BC12" s="606"/>
      <c r="BD12" s="606"/>
      <c r="BE12" s="606"/>
      <c r="BF12" s="607"/>
      <c r="BG12" s="608">
        <v>547184</v>
      </c>
      <c r="BH12" s="609"/>
      <c r="BI12" s="609"/>
      <c r="BJ12" s="609"/>
      <c r="BK12" s="609"/>
      <c r="BL12" s="609"/>
      <c r="BM12" s="609"/>
      <c r="BN12" s="610"/>
      <c r="BO12" s="646">
        <v>86.4</v>
      </c>
      <c r="BP12" s="646"/>
      <c r="BQ12" s="646"/>
      <c r="BR12" s="646"/>
      <c r="BS12" s="647">
        <v>95339</v>
      </c>
      <c r="BT12" s="647"/>
      <c r="BU12" s="647"/>
      <c r="BV12" s="647"/>
      <c r="BW12" s="647"/>
      <c r="BX12" s="647"/>
      <c r="BY12" s="647"/>
      <c r="BZ12" s="647"/>
      <c r="CA12" s="647"/>
      <c r="CB12" s="682"/>
      <c r="CD12" s="605" t="s">
        <v>255</v>
      </c>
      <c r="CE12" s="606"/>
      <c r="CF12" s="606"/>
      <c r="CG12" s="606"/>
      <c r="CH12" s="606"/>
      <c r="CI12" s="606"/>
      <c r="CJ12" s="606"/>
      <c r="CK12" s="606"/>
      <c r="CL12" s="606"/>
      <c r="CM12" s="606"/>
      <c r="CN12" s="606"/>
      <c r="CO12" s="606"/>
      <c r="CP12" s="606"/>
      <c r="CQ12" s="607"/>
      <c r="CR12" s="608">
        <v>266366</v>
      </c>
      <c r="CS12" s="609"/>
      <c r="CT12" s="609"/>
      <c r="CU12" s="609"/>
      <c r="CV12" s="609"/>
      <c r="CW12" s="609"/>
      <c r="CX12" s="609"/>
      <c r="CY12" s="610"/>
      <c r="CZ12" s="646">
        <v>7.8</v>
      </c>
      <c r="DA12" s="646"/>
      <c r="DB12" s="646"/>
      <c r="DC12" s="646"/>
      <c r="DD12" s="614">
        <v>21435</v>
      </c>
      <c r="DE12" s="609"/>
      <c r="DF12" s="609"/>
      <c r="DG12" s="609"/>
      <c r="DH12" s="609"/>
      <c r="DI12" s="609"/>
      <c r="DJ12" s="609"/>
      <c r="DK12" s="609"/>
      <c r="DL12" s="609"/>
      <c r="DM12" s="609"/>
      <c r="DN12" s="609"/>
      <c r="DO12" s="609"/>
      <c r="DP12" s="610"/>
      <c r="DQ12" s="614">
        <v>146921</v>
      </c>
      <c r="DR12" s="609"/>
      <c r="DS12" s="609"/>
      <c r="DT12" s="609"/>
      <c r="DU12" s="609"/>
      <c r="DV12" s="609"/>
      <c r="DW12" s="609"/>
      <c r="DX12" s="609"/>
      <c r="DY12" s="609"/>
      <c r="DZ12" s="609"/>
      <c r="EA12" s="609"/>
      <c r="EB12" s="609"/>
      <c r="EC12" s="645"/>
    </row>
    <row r="13" spans="2:143" ht="11.25" customHeight="1" x14ac:dyDescent="0.15">
      <c r="B13" s="605" t="s">
        <v>256</v>
      </c>
      <c r="C13" s="606"/>
      <c r="D13" s="606"/>
      <c r="E13" s="606"/>
      <c r="F13" s="606"/>
      <c r="G13" s="606"/>
      <c r="H13" s="606"/>
      <c r="I13" s="606"/>
      <c r="J13" s="606"/>
      <c r="K13" s="606"/>
      <c r="L13" s="606"/>
      <c r="M13" s="606"/>
      <c r="N13" s="606"/>
      <c r="O13" s="606"/>
      <c r="P13" s="606"/>
      <c r="Q13" s="607"/>
      <c r="R13" s="608" t="s">
        <v>239</v>
      </c>
      <c r="S13" s="609"/>
      <c r="T13" s="609"/>
      <c r="U13" s="609"/>
      <c r="V13" s="609"/>
      <c r="W13" s="609"/>
      <c r="X13" s="609"/>
      <c r="Y13" s="610"/>
      <c r="Z13" s="646" t="s">
        <v>130</v>
      </c>
      <c r="AA13" s="646"/>
      <c r="AB13" s="646"/>
      <c r="AC13" s="646"/>
      <c r="AD13" s="647" t="s">
        <v>239</v>
      </c>
      <c r="AE13" s="647"/>
      <c r="AF13" s="647"/>
      <c r="AG13" s="647"/>
      <c r="AH13" s="647"/>
      <c r="AI13" s="647"/>
      <c r="AJ13" s="647"/>
      <c r="AK13" s="647"/>
      <c r="AL13" s="611" t="s">
        <v>239</v>
      </c>
      <c r="AM13" s="612"/>
      <c r="AN13" s="612"/>
      <c r="AO13" s="648"/>
      <c r="AP13" s="605" t="s">
        <v>257</v>
      </c>
      <c r="AQ13" s="606"/>
      <c r="AR13" s="606"/>
      <c r="AS13" s="606"/>
      <c r="AT13" s="606"/>
      <c r="AU13" s="606"/>
      <c r="AV13" s="606"/>
      <c r="AW13" s="606"/>
      <c r="AX13" s="606"/>
      <c r="AY13" s="606"/>
      <c r="AZ13" s="606"/>
      <c r="BA13" s="606"/>
      <c r="BB13" s="606"/>
      <c r="BC13" s="606"/>
      <c r="BD13" s="606"/>
      <c r="BE13" s="606"/>
      <c r="BF13" s="607"/>
      <c r="BG13" s="608">
        <v>539222</v>
      </c>
      <c r="BH13" s="609"/>
      <c r="BI13" s="609"/>
      <c r="BJ13" s="609"/>
      <c r="BK13" s="609"/>
      <c r="BL13" s="609"/>
      <c r="BM13" s="609"/>
      <c r="BN13" s="610"/>
      <c r="BO13" s="646">
        <v>85.1</v>
      </c>
      <c r="BP13" s="646"/>
      <c r="BQ13" s="646"/>
      <c r="BR13" s="646"/>
      <c r="BS13" s="647">
        <v>95339</v>
      </c>
      <c r="BT13" s="647"/>
      <c r="BU13" s="647"/>
      <c r="BV13" s="647"/>
      <c r="BW13" s="647"/>
      <c r="BX13" s="647"/>
      <c r="BY13" s="647"/>
      <c r="BZ13" s="647"/>
      <c r="CA13" s="647"/>
      <c r="CB13" s="682"/>
      <c r="CD13" s="605" t="s">
        <v>258</v>
      </c>
      <c r="CE13" s="606"/>
      <c r="CF13" s="606"/>
      <c r="CG13" s="606"/>
      <c r="CH13" s="606"/>
      <c r="CI13" s="606"/>
      <c r="CJ13" s="606"/>
      <c r="CK13" s="606"/>
      <c r="CL13" s="606"/>
      <c r="CM13" s="606"/>
      <c r="CN13" s="606"/>
      <c r="CO13" s="606"/>
      <c r="CP13" s="606"/>
      <c r="CQ13" s="607"/>
      <c r="CR13" s="608">
        <v>452453</v>
      </c>
      <c r="CS13" s="609"/>
      <c r="CT13" s="609"/>
      <c r="CU13" s="609"/>
      <c r="CV13" s="609"/>
      <c r="CW13" s="609"/>
      <c r="CX13" s="609"/>
      <c r="CY13" s="610"/>
      <c r="CZ13" s="646">
        <v>13.2</v>
      </c>
      <c r="DA13" s="646"/>
      <c r="DB13" s="646"/>
      <c r="DC13" s="646"/>
      <c r="DD13" s="614">
        <v>253425</v>
      </c>
      <c r="DE13" s="609"/>
      <c r="DF13" s="609"/>
      <c r="DG13" s="609"/>
      <c r="DH13" s="609"/>
      <c r="DI13" s="609"/>
      <c r="DJ13" s="609"/>
      <c r="DK13" s="609"/>
      <c r="DL13" s="609"/>
      <c r="DM13" s="609"/>
      <c r="DN13" s="609"/>
      <c r="DO13" s="609"/>
      <c r="DP13" s="610"/>
      <c r="DQ13" s="614">
        <v>230492</v>
      </c>
      <c r="DR13" s="609"/>
      <c r="DS13" s="609"/>
      <c r="DT13" s="609"/>
      <c r="DU13" s="609"/>
      <c r="DV13" s="609"/>
      <c r="DW13" s="609"/>
      <c r="DX13" s="609"/>
      <c r="DY13" s="609"/>
      <c r="DZ13" s="609"/>
      <c r="EA13" s="609"/>
      <c r="EB13" s="609"/>
      <c r="EC13" s="645"/>
    </row>
    <row r="14" spans="2:143" ht="11.25" customHeight="1" x14ac:dyDescent="0.15">
      <c r="B14" s="605" t="s">
        <v>259</v>
      </c>
      <c r="C14" s="606"/>
      <c r="D14" s="606"/>
      <c r="E14" s="606"/>
      <c r="F14" s="606"/>
      <c r="G14" s="606"/>
      <c r="H14" s="606"/>
      <c r="I14" s="606"/>
      <c r="J14" s="606"/>
      <c r="K14" s="606"/>
      <c r="L14" s="606"/>
      <c r="M14" s="606"/>
      <c r="N14" s="606"/>
      <c r="O14" s="606"/>
      <c r="P14" s="606"/>
      <c r="Q14" s="607"/>
      <c r="R14" s="608" t="s">
        <v>130</v>
      </c>
      <c r="S14" s="609"/>
      <c r="T14" s="609"/>
      <c r="U14" s="609"/>
      <c r="V14" s="609"/>
      <c r="W14" s="609"/>
      <c r="X14" s="609"/>
      <c r="Y14" s="610"/>
      <c r="Z14" s="646" t="s">
        <v>130</v>
      </c>
      <c r="AA14" s="646"/>
      <c r="AB14" s="646"/>
      <c r="AC14" s="646"/>
      <c r="AD14" s="647" t="s">
        <v>130</v>
      </c>
      <c r="AE14" s="647"/>
      <c r="AF14" s="647"/>
      <c r="AG14" s="647"/>
      <c r="AH14" s="647"/>
      <c r="AI14" s="647"/>
      <c r="AJ14" s="647"/>
      <c r="AK14" s="647"/>
      <c r="AL14" s="611" t="s">
        <v>130</v>
      </c>
      <c r="AM14" s="612"/>
      <c r="AN14" s="612"/>
      <c r="AO14" s="648"/>
      <c r="AP14" s="605" t="s">
        <v>260</v>
      </c>
      <c r="AQ14" s="606"/>
      <c r="AR14" s="606"/>
      <c r="AS14" s="606"/>
      <c r="AT14" s="606"/>
      <c r="AU14" s="606"/>
      <c r="AV14" s="606"/>
      <c r="AW14" s="606"/>
      <c r="AX14" s="606"/>
      <c r="AY14" s="606"/>
      <c r="AZ14" s="606"/>
      <c r="BA14" s="606"/>
      <c r="BB14" s="606"/>
      <c r="BC14" s="606"/>
      <c r="BD14" s="606"/>
      <c r="BE14" s="606"/>
      <c r="BF14" s="607"/>
      <c r="BG14" s="608">
        <v>6722</v>
      </c>
      <c r="BH14" s="609"/>
      <c r="BI14" s="609"/>
      <c r="BJ14" s="609"/>
      <c r="BK14" s="609"/>
      <c r="BL14" s="609"/>
      <c r="BM14" s="609"/>
      <c r="BN14" s="610"/>
      <c r="BO14" s="646">
        <v>1.1000000000000001</v>
      </c>
      <c r="BP14" s="646"/>
      <c r="BQ14" s="646"/>
      <c r="BR14" s="646"/>
      <c r="BS14" s="647" t="s">
        <v>130</v>
      </c>
      <c r="BT14" s="647"/>
      <c r="BU14" s="647"/>
      <c r="BV14" s="647"/>
      <c r="BW14" s="647"/>
      <c r="BX14" s="647"/>
      <c r="BY14" s="647"/>
      <c r="BZ14" s="647"/>
      <c r="CA14" s="647"/>
      <c r="CB14" s="682"/>
      <c r="CD14" s="605" t="s">
        <v>261</v>
      </c>
      <c r="CE14" s="606"/>
      <c r="CF14" s="606"/>
      <c r="CG14" s="606"/>
      <c r="CH14" s="606"/>
      <c r="CI14" s="606"/>
      <c r="CJ14" s="606"/>
      <c r="CK14" s="606"/>
      <c r="CL14" s="606"/>
      <c r="CM14" s="606"/>
      <c r="CN14" s="606"/>
      <c r="CO14" s="606"/>
      <c r="CP14" s="606"/>
      <c r="CQ14" s="607"/>
      <c r="CR14" s="608">
        <v>150127</v>
      </c>
      <c r="CS14" s="609"/>
      <c r="CT14" s="609"/>
      <c r="CU14" s="609"/>
      <c r="CV14" s="609"/>
      <c r="CW14" s="609"/>
      <c r="CX14" s="609"/>
      <c r="CY14" s="610"/>
      <c r="CZ14" s="646">
        <v>4.4000000000000004</v>
      </c>
      <c r="DA14" s="646"/>
      <c r="DB14" s="646"/>
      <c r="DC14" s="646"/>
      <c r="DD14" s="614">
        <v>6246</v>
      </c>
      <c r="DE14" s="609"/>
      <c r="DF14" s="609"/>
      <c r="DG14" s="609"/>
      <c r="DH14" s="609"/>
      <c r="DI14" s="609"/>
      <c r="DJ14" s="609"/>
      <c r="DK14" s="609"/>
      <c r="DL14" s="609"/>
      <c r="DM14" s="609"/>
      <c r="DN14" s="609"/>
      <c r="DO14" s="609"/>
      <c r="DP14" s="610"/>
      <c r="DQ14" s="614">
        <v>136287</v>
      </c>
      <c r="DR14" s="609"/>
      <c r="DS14" s="609"/>
      <c r="DT14" s="609"/>
      <c r="DU14" s="609"/>
      <c r="DV14" s="609"/>
      <c r="DW14" s="609"/>
      <c r="DX14" s="609"/>
      <c r="DY14" s="609"/>
      <c r="DZ14" s="609"/>
      <c r="EA14" s="609"/>
      <c r="EB14" s="609"/>
      <c r="EC14" s="645"/>
    </row>
    <row r="15" spans="2:143" ht="11.25" customHeight="1" x14ac:dyDescent="0.15">
      <c r="B15" s="605" t="s">
        <v>262</v>
      </c>
      <c r="C15" s="606"/>
      <c r="D15" s="606"/>
      <c r="E15" s="606"/>
      <c r="F15" s="606"/>
      <c r="G15" s="606"/>
      <c r="H15" s="606"/>
      <c r="I15" s="606"/>
      <c r="J15" s="606"/>
      <c r="K15" s="606"/>
      <c r="L15" s="606"/>
      <c r="M15" s="606"/>
      <c r="N15" s="606"/>
      <c r="O15" s="606"/>
      <c r="P15" s="606"/>
      <c r="Q15" s="607"/>
      <c r="R15" s="608" t="s">
        <v>130</v>
      </c>
      <c r="S15" s="609"/>
      <c r="T15" s="609"/>
      <c r="U15" s="609"/>
      <c r="V15" s="609"/>
      <c r="W15" s="609"/>
      <c r="X15" s="609"/>
      <c r="Y15" s="610"/>
      <c r="Z15" s="646" t="s">
        <v>130</v>
      </c>
      <c r="AA15" s="646"/>
      <c r="AB15" s="646"/>
      <c r="AC15" s="646"/>
      <c r="AD15" s="647" t="s">
        <v>239</v>
      </c>
      <c r="AE15" s="647"/>
      <c r="AF15" s="647"/>
      <c r="AG15" s="647"/>
      <c r="AH15" s="647"/>
      <c r="AI15" s="647"/>
      <c r="AJ15" s="647"/>
      <c r="AK15" s="647"/>
      <c r="AL15" s="611" t="s">
        <v>239</v>
      </c>
      <c r="AM15" s="612"/>
      <c r="AN15" s="612"/>
      <c r="AO15" s="648"/>
      <c r="AP15" s="605" t="s">
        <v>263</v>
      </c>
      <c r="AQ15" s="606"/>
      <c r="AR15" s="606"/>
      <c r="AS15" s="606"/>
      <c r="AT15" s="606"/>
      <c r="AU15" s="606"/>
      <c r="AV15" s="606"/>
      <c r="AW15" s="606"/>
      <c r="AX15" s="606"/>
      <c r="AY15" s="606"/>
      <c r="AZ15" s="606"/>
      <c r="BA15" s="606"/>
      <c r="BB15" s="606"/>
      <c r="BC15" s="606"/>
      <c r="BD15" s="606"/>
      <c r="BE15" s="606"/>
      <c r="BF15" s="607"/>
      <c r="BG15" s="608">
        <v>7285</v>
      </c>
      <c r="BH15" s="609"/>
      <c r="BI15" s="609"/>
      <c r="BJ15" s="609"/>
      <c r="BK15" s="609"/>
      <c r="BL15" s="609"/>
      <c r="BM15" s="609"/>
      <c r="BN15" s="610"/>
      <c r="BO15" s="646">
        <v>1.1000000000000001</v>
      </c>
      <c r="BP15" s="646"/>
      <c r="BQ15" s="646"/>
      <c r="BR15" s="646"/>
      <c r="BS15" s="647" t="s">
        <v>130</v>
      </c>
      <c r="BT15" s="647"/>
      <c r="BU15" s="647"/>
      <c r="BV15" s="647"/>
      <c r="BW15" s="647"/>
      <c r="BX15" s="647"/>
      <c r="BY15" s="647"/>
      <c r="BZ15" s="647"/>
      <c r="CA15" s="647"/>
      <c r="CB15" s="682"/>
      <c r="CD15" s="605" t="s">
        <v>264</v>
      </c>
      <c r="CE15" s="606"/>
      <c r="CF15" s="606"/>
      <c r="CG15" s="606"/>
      <c r="CH15" s="606"/>
      <c r="CI15" s="606"/>
      <c r="CJ15" s="606"/>
      <c r="CK15" s="606"/>
      <c r="CL15" s="606"/>
      <c r="CM15" s="606"/>
      <c r="CN15" s="606"/>
      <c r="CO15" s="606"/>
      <c r="CP15" s="606"/>
      <c r="CQ15" s="607"/>
      <c r="CR15" s="608">
        <v>384013</v>
      </c>
      <c r="CS15" s="609"/>
      <c r="CT15" s="609"/>
      <c r="CU15" s="609"/>
      <c r="CV15" s="609"/>
      <c r="CW15" s="609"/>
      <c r="CX15" s="609"/>
      <c r="CY15" s="610"/>
      <c r="CZ15" s="646">
        <v>11.2</v>
      </c>
      <c r="DA15" s="646"/>
      <c r="DB15" s="646"/>
      <c r="DC15" s="646"/>
      <c r="DD15" s="614">
        <v>70599</v>
      </c>
      <c r="DE15" s="609"/>
      <c r="DF15" s="609"/>
      <c r="DG15" s="609"/>
      <c r="DH15" s="609"/>
      <c r="DI15" s="609"/>
      <c r="DJ15" s="609"/>
      <c r="DK15" s="609"/>
      <c r="DL15" s="609"/>
      <c r="DM15" s="609"/>
      <c r="DN15" s="609"/>
      <c r="DO15" s="609"/>
      <c r="DP15" s="610"/>
      <c r="DQ15" s="614">
        <v>300717</v>
      </c>
      <c r="DR15" s="609"/>
      <c r="DS15" s="609"/>
      <c r="DT15" s="609"/>
      <c r="DU15" s="609"/>
      <c r="DV15" s="609"/>
      <c r="DW15" s="609"/>
      <c r="DX15" s="609"/>
      <c r="DY15" s="609"/>
      <c r="DZ15" s="609"/>
      <c r="EA15" s="609"/>
      <c r="EB15" s="609"/>
      <c r="EC15" s="645"/>
    </row>
    <row r="16" spans="2:143" ht="11.25" customHeight="1" x14ac:dyDescent="0.15">
      <c r="B16" s="605" t="s">
        <v>265</v>
      </c>
      <c r="C16" s="606"/>
      <c r="D16" s="606"/>
      <c r="E16" s="606"/>
      <c r="F16" s="606"/>
      <c r="G16" s="606"/>
      <c r="H16" s="606"/>
      <c r="I16" s="606"/>
      <c r="J16" s="606"/>
      <c r="K16" s="606"/>
      <c r="L16" s="606"/>
      <c r="M16" s="606"/>
      <c r="N16" s="606"/>
      <c r="O16" s="606"/>
      <c r="P16" s="606"/>
      <c r="Q16" s="607"/>
      <c r="R16" s="608">
        <v>1967</v>
      </c>
      <c r="S16" s="609"/>
      <c r="T16" s="609"/>
      <c r="U16" s="609"/>
      <c r="V16" s="609"/>
      <c r="W16" s="609"/>
      <c r="X16" s="609"/>
      <c r="Y16" s="610"/>
      <c r="Z16" s="646">
        <v>0.1</v>
      </c>
      <c r="AA16" s="646"/>
      <c r="AB16" s="646"/>
      <c r="AC16" s="646"/>
      <c r="AD16" s="647">
        <v>1967</v>
      </c>
      <c r="AE16" s="647"/>
      <c r="AF16" s="647"/>
      <c r="AG16" s="647"/>
      <c r="AH16" s="647"/>
      <c r="AI16" s="647"/>
      <c r="AJ16" s="647"/>
      <c r="AK16" s="647"/>
      <c r="AL16" s="611">
        <v>0.1</v>
      </c>
      <c r="AM16" s="612"/>
      <c r="AN16" s="612"/>
      <c r="AO16" s="648"/>
      <c r="AP16" s="605" t="s">
        <v>266</v>
      </c>
      <c r="AQ16" s="606"/>
      <c r="AR16" s="606"/>
      <c r="AS16" s="606"/>
      <c r="AT16" s="606"/>
      <c r="AU16" s="606"/>
      <c r="AV16" s="606"/>
      <c r="AW16" s="606"/>
      <c r="AX16" s="606"/>
      <c r="AY16" s="606"/>
      <c r="AZ16" s="606"/>
      <c r="BA16" s="606"/>
      <c r="BB16" s="606"/>
      <c r="BC16" s="606"/>
      <c r="BD16" s="606"/>
      <c r="BE16" s="606"/>
      <c r="BF16" s="607"/>
      <c r="BG16" s="608" t="s">
        <v>239</v>
      </c>
      <c r="BH16" s="609"/>
      <c r="BI16" s="609"/>
      <c r="BJ16" s="609"/>
      <c r="BK16" s="609"/>
      <c r="BL16" s="609"/>
      <c r="BM16" s="609"/>
      <c r="BN16" s="610"/>
      <c r="BO16" s="646" t="s">
        <v>130</v>
      </c>
      <c r="BP16" s="646"/>
      <c r="BQ16" s="646"/>
      <c r="BR16" s="646"/>
      <c r="BS16" s="647" t="s">
        <v>130</v>
      </c>
      <c r="BT16" s="647"/>
      <c r="BU16" s="647"/>
      <c r="BV16" s="647"/>
      <c r="BW16" s="647"/>
      <c r="BX16" s="647"/>
      <c r="BY16" s="647"/>
      <c r="BZ16" s="647"/>
      <c r="CA16" s="647"/>
      <c r="CB16" s="682"/>
      <c r="CD16" s="605" t="s">
        <v>267</v>
      </c>
      <c r="CE16" s="606"/>
      <c r="CF16" s="606"/>
      <c r="CG16" s="606"/>
      <c r="CH16" s="606"/>
      <c r="CI16" s="606"/>
      <c r="CJ16" s="606"/>
      <c r="CK16" s="606"/>
      <c r="CL16" s="606"/>
      <c r="CM16" s="606"/>
      <c r="CN16" s="606"/>
      <c r="CO16" s="606"/>
      <c r="CP16" s="606"/>
      <c r="CQ16" s="607"/>
      <c r="CR16" s="608">
        <v>6544</v>
      </c>
      <c r="CS16" s="609"/>
      <c r="CT16" s="609"/>
      <c r="CU16" s="609"/>
      <c r="CV16" s="609"/>
      <c r="CW16" s="609"/>
      <c r="CX16" s="609"/>
      <c r="CY16" s="610"/>
      <c r="CZ16" s="646">
        <v>0.2</v>
      </c>
      <c r="DA16" s="646"/>
      <c r="DB16" s="646"/>
      <c r="DC16" s="646"/>
      <c r="DD16" s="614" t="s">
        <v>239</v>
      </c>
      <c r="DE16" s="609"/>
      <c r="DF16" s="609"/>
      <c r="DG16" s="609"/>
      <c r="DH16" s="609"/>
      <c r="DI16" s="609"/>
      <c r="DJ16" s="609"/>
      <c r="DK16" s="609"/>
      <c r="DL16" s="609"/>
      <c r="DM16" s="609"/>
      <c r="DN16" s="609"/>
      <c r="DO16" s="609"/>
      <c r="DP16" s="610"/>
      <c r="DQ16" s="614">
        <v>6544</v>
      </c>
      <c r="DR16" s="609"/>
      <c r="DS16" s="609"/>
      <c r="DT16" s="609"/>
      <c r="DU16" s="609"/>
      <c r="DV16" s="609"/>
      <c r="DW16" s="609"/>
      <c r="DX16" s="609"/>
      <c r="DY16" s="609"/>
      <c r="DZ16" s="609"/>
      <c r="EA16" s="609"/>
      <c r="EB16" s="609"/>
      <c r="EC16" s="645"/>
    </row>
    <row r="17" spans="2:133" ht="11.25" customHeight="1" x14ac:dyDescent="0.15">
      <c r="B17" s="605" t="s">
        <v>268</v>
      </c>
      <c r="C17" s="606"/>
      <c r="D17" s="606"/>
      <c r="E17" s="606"/>
      <c r="F17" s="606"/>
      <c r="G17" s="606"/>
      <c r="H17" s="606"/>
      <c r="I17" s="606"/>
      <c r="J17" s="606"/>
      <c r="K17" s="606"/>
      <c r="L17" s="606"/>
      <c r="M17" s="606"/>
      <c r="N17" s="606"/>
      <c r="O17" s="606"/>
      <c r="P17" s="606"/>
      <c r="Q17" s="607"/>
      <c r="R17" s="608">
        <v>3750</v>
      </c>
      <c r="S17" s="609"/>
      <c r="T17" s="609"/>
      <c r="U17" s="609"/>
      <c r="V17" s="609"/>
      <c r="W17" s="609"/>
      <c r="X17" s="609"/>
      <c r="Y17" s="610"/>
      <c r="Z17" s="646">
        <v>0.1</v>
      </c>
      <c r="AA17" s="646"/>
      <c r="AB17" s="646"/>
      <c r="AC17" s="646"/>
      <c r="AD17" s="647">
        <v>3750</v>
      </c>
      <c r="AE17" s="647"/>
      <c r="AF17" s="647"/>
      <c r="AG17" s="647"/>
      <c r="AH17" s="647"/>
      <c r="AI17" s="647"/>
      <c r="AJ17" s="647"/>
      <c r="AK17" s="647"/>
      <c r="AL17" s="611">
        <v>0.2</v>
      </c>
      <c r="AM17" s="612"/>
      <c r="AN17" s="612"/>
      <c r="AO17" s="648"/>
      <c r="AP17" s="605" t="s">
        <v>269</v>
      </c>
      <c r="AQ17" s="606"/>
      <c r="AR17" s="606"/>
      <c r="AS17" s="606"/>
      <c r="AT17" s="606"/>
      <c r="AU17" s="606"/>
      <c r="AV17" s="606"/>
      <c r="AW17" s="606"/>
      <c r="AX17" s="606"/>
      <c r="AY17" s="606"/>
      <c r="AZ17" s="606"/>
      <c r="BA17" s="606"/>
      <c r="BB17" s="606"/>
      <c r="BC17" s="606"/>
      <c r="BD17" s="606"/>
      <c r="BE17" s="606"/>
      <c r="BF17" s="607"/>
      <c r="BG17" s="608" t="s">
        <v>130</v>
      </c>
      <c r="BH17" s="609"/>
      <c r="BI17" s="609"/>
      <c r="BJ17" s="609"/>
      <c r="BK17" s="609"/>
      <c r="BL17" s="609"/>
      <c r="BM17" s="609"/>
      <c r="BN17" s="610"/>
      <c r="BO17" s="646" t="s">
        <v>130</v>
      </c>
      <c r="BP17" s="646"/>
      <c r="BQ17" s="646"/>
      <c r="BR17" s="646"/>
      <c r="BS17" s="647" t="s">
        <v>130</v>
      </c>
      <c r="BT17" s="647"/>
      <c r="BU17" s="647"/>
      <c r="BV17" s="647"/>
      <c r="BW17" s="647"/>
      <c r="BX17" s="647"/>
      <c r="BY17" s="647"/>
      <c r="BZ17" s="647"/>
      <c r="CA17" s="647"/>
      <c r="CB17" s="682"/>
      <c r="CD17" s="605" t="s">
        <v>270</v>
      </c>
      <c r="CE17" s="606"/>
      <c r="CF17" s="606"/>
      <c r="CG17" s="606"/>
      <c r="CH17" s="606"/>
      <c r="CI17" s="606"/>
      <c r="CJ17" s="606"/>
      <c r="CK17" s="606"/>
      <c r="CL17" s="606"/>
      <c r="CM17" s="606"/>
      <c r="CN17" s="606"/>
      <c r="CO17" s="606"/>
      <c r="CP17" s="606"/>
      <c r="CQ17" s="607"/>
      <c r="CR17" s="608">
        <v>432138</v>
      </c>
      <c r="CS17" s="609"/>
      <c r="CT17" s="609"/>
      <c r="CU17" s="609"/>
      <c r="CV17" s="609"/>
      <c r="CW17" s="609"/>
      <c r="CX17" s="609"/>
      <c r="CY17" s="610"/>
      <c r="CZ17" s="646">
        <v>12.6</v>
      </c>
      <c r="DA17" s="646"/>
      <c r="DB17" s="646"/>
      <c r="DC17" s="646"/>
      <c r="DD17" s="614" t="s">
        <v>130</v>
      </c>
      <c r="DE17" s="609"/>
      <c r="DF17" s="609"/>
      <c r="DG17" s="609"/>
      <c r="DH17" s="609"/>
      <c r="DI17" s="609"/>
      <c r="DJ17" s="609"/>
      <c r="DK17" s="609"/>
      <c r="DL17" s="609"/>
      <c r="DM17" s="609"/>
      <c r="DN17" s="609"/>
      <c r="DO17" s="609"/>
      <c r="DP17" s="610"/>
      <c r="DQ17" s="614">
        <v>430194</v>
      </c>
      <c r="DR17" s="609"/>
      <c r="DS17" s="609"/>
      <c r="DT17" s="609"/>
      <c r="DU17" s="609"/>
      <c r="DV17" s="609"/>
      <c r="DW17" s="609"/>
      <c r="DX17" s="609"/>
      <c r="DY17" s="609"/>
      <c r="DZ17" s="609"/>
      <c r="EA17" s="609"/>
      <c r="EB17" s="609"/>
      <c r="EC17" s="645"/>
    </row>
    <row r="18" spans="2:133" ht="11.25" customHeight="1" x14ac:dyDescent="0.15">
      <c r="B18" s="605" t="s">
        <v>271</v>
      </c>
      <c r="C18" s="606"/>
      <c r="D18" s="606"/>
      <c r="E18" s="606"/>
      <c r="F18" s="606"/>
      <c r="G18" s="606"/>
      <c r="H18" s="606"/>
      <c r="I18" s="606"/>
      <c r="J18" s="606"/>
      <c r="K18" s="606"/>
      <c r="L18" s="606"/>
      <c r="M18" s="606"/>
      <c r="N18" s="606"/>
      <c r="O18" s="606"/>
      <c r="P18" s="606"/>
      <c r="Q18" s="607"/>
      <c r="R18" s="608">
        <v>86</v>
      </c>
      <c r="S18" s="609"/>
      <c r="T18" s="609"/>
      <c r="U18" s="609"/>
      <c r="V18" s="609"/>
      <c r="W18" s="609"/>
      <c r="X18" s="609"/>
      <c r="Y18" s="610"/>
      <c r="Z18" s="646">
        <v>0</v>
      </c>
      <c r="AA18" s="646"/>
      <c r="AB18" s="646"/>
      <c r="AC18" s="646"/>
      <c r="AD18" s="647">
        <v>86</v>
      </c>
      <c r="AE18" s="647"/>
      <c r="AF18" s="647"/>
      <c r="AG18" s="647"/>
      <c r="AH18" s="647"/>
      <c r="AI18" s="647"/>
      <c r="AJ18" s="647"/>
      <c r="AK18" s="647"/>
      <c r="AL18" s="611">
        <v>0</v>
      </c>
      <c r="AM18" s="612"/>
      <c r="AN18" s="612"/>
      <c r="AO18" s="648"/>
      <c r="AP18" s="605" t="s">
        <v>272</v>
      </c>
      <c r="AQ18" s="606"/>
      <c r="AR18" s="606"/>
      <c r="AS18" s="606"/>
      <c r="AT18" s="606"/>
      <c r="AU18" s="606"/>
      <c r="AV18" s="606"/>
      <c r="AW18" s="606"/>
      <c r="AX18" s="606"/>
      <c r="AY18" s="606"/>
      <c r="AZ18" s="606"/>
      <c r="BA18" s="606"/>
      <c r="BB18" s="606"/>
      <c r="BC18" s="606"/>
      <c r="BD18" s="606"/>
      <c r="BE18" s="606"/>
      <c r="BF18" s="607"/>
      <c r="BG18" s="608" t="s">
        <v>130</v>
      </c>
      <c r="BH18" s="609"/>
      <c r="BI18" s="609"/>
      <c r="BJ18" s="609"/>
      <c r="BK18" s="609"/>
      <c r="BL18" s="609"/>
      <c r="BM18" s="609"/>
      <c r="BN18" s="610"/>
      <c r="BO18" s="646" t="s">
        <v>239</v>
      </c>
      <c r="BP18" s="646"/>
      <c r="BQ18" s="646"/>
      <c r="BR18" s="646"/>
      <c r="BS18" s="647" t="s">
        <v>239</v>
      </c>
      <c r="BT18" s="647"/>
      <c r="BU18" s="647"/>
      <c r="BV18" s="647"/>
      <c r="BW18" s="647"/>
      <c r="BX18" s="647"/>
      <c r="BY18" s="647"/>
      <c r="BZ18" s="647"/>
      <c r="CA18" s="647"/>
      <c r="CB18" s="682"/>
      <c r="CD18" s="605" t="s">
        <v>273</v>
      </c>
      <c r="CE18" s="606"/>
      <c r="CF18" s="606"/>
      <c r="CG18" s="606"/>
      <c r="CH18" s="606"/>
      <c r="CI18" s="606"/>
      <c r="CJ18" s="606"/>
      <c r="CK18" s="606"/>
      <c r="CL18" s="606"/>
      <c r="CM18" s="606"/>
      <c r="CN18" s="606"/>
      <c r="CO18" s="606"/>
      <c r="CP18" s="606"/>
      <c r="CQ18" s="607"/>
      <c r="CR18" s="608" t="s">
        <v>130</v>
      </c>
      <c r="CS18" s="609"/>
      <c r="CT18" s="609"/>
      <c r="CU18" s="609"/>
      <c r="CV18" s="609"/>
      <c r="CW18" s="609"/>
      <c r="CX18" s="609"/>
      <c r="CY18" s="610"/>
      <c r="CZ18" s="646" t="s">
        <v>130</v>
      </c>
      <c r="DA18" s="646"/>
      <c r="DB18" s="646"/>
      <c r="DC18" s="646"/>
      <c r="DD18" s="614" t="s">
        <v>130</v>
      </c>
      <c r="DE18" s="609"/>
      <c r="DF18" s="609"/>
      <c r="DG18" s="609"/>
      <c r="DH18" s="609"/>
      <c r="DI18" s="609"/>
      <c r="DJ18" s="609"/>
      <c r="DK18" s="609"/>
      <c r="DL18" s="609"/>
      <c r="DM18" s="609"/>
      <c r="DN18" s="609"/>
      <c r="DO18" s="609"/>
      <c r="DP18" s="610"/>
      <c r="DQ18" s="614" t="s">
        <v>130</v>
      </c>
      <c r="DR18" s="609"/>
      <c r="DS18" s="609"/>
      <c r="DT18" s="609"/>
      <c r="DU18" s="609"/>
      <c r="DV18" s="609"/>
      <c r="DW18" s="609"/>
      <c r="DX18" s="609"/>
      <c r="DY18" s="609"/>
      <c r="DZ18" s="609"/>
      <c r="EA18" s="609"/>
      <c r="EB18" s="609"/>
      <c r="EC18" s="645"/>
    </row>
    <row r="19" spans="2:133" ht="11.25" customHeight="1" x14ac:dyDescent="0.15">
      <c r="B19" s="605" t="s">
        <v>274</v>
      </c>
      <c r="C19" s="606"/>
      <c r="D19" s="606"/>
      <c r="E19" s="606"/>
      <c r="F19" s="606"/>
      <c r="G19" s="606"/>
      <c r="H19" s="606"/>
      <c r="I19" s="606"/>
      <c r="J19" s="606"/>
      <c r="K19" s="606"/>
      <c r="L19" s="606"/>
      <c r="M19" s="606"/>
      <c r="N19" s="606"/>
      <c r="O19" s="606"/>
      <c r="P19" s="606"/>
      <c r="Q19" s="607"/>
      <c r="R19" s="608">
        <v>86</v>
      </c>
      <c r="S19" s="609"/>
      <c r="T19" s="609"/>
      <c r="U19" s="609"/>
      <c r="V19" s="609"/>
      <c r="W19" s="609"/>
      <c r="X19" s="609"/>
      <c r="Y19" s="610"/>
      <c r="Z19" s="646">
        <v>0</v>
      </c>
      <c r="AA19" s="646"/>
      <c r="AB19" s="646"/>
      <c r="AC19" s="646"/>
      <c r="AD19" s="647">
        <v>86</v>
      </c>
      <c r="AE19" s="647"/>
      <c r="AF19" s="647"/>
      <c r="AG19" s="647"/>
      <c r="AH19" s="647"/>
      <c r="AI19" s="647"/>
      <c r="AJ19" s="647"/>
      <c r="AK19" s="647"/>
      <c r="AL19" s="611">
        <v>0</v>
      </c>
      <c r="AM19" s="612"/>
      <c r="AN19" s="612"/>
      <c r="AO19" s="648"/>
      <c r="AP19" s="605" t="s">
        <v>275</v>
      </c>
      <c r="AQ19" s="606"/>
      <c r="AR19" s="606"/>
      <c r="AS19" s="606"/>
      <c r="AT19" s="606"/>
      <c r="AU19" s="606"/>
      <c r="AV19" s="606"/>
      <c r="AW19" s="606"/>
      <c r="AX19" s="606"/>
      <c r="AY19" s="606"/>
      <c r="AZ19" s="606"/>
      <c r="BA19" s="606"/>
      <c r="BB19" s="606"/>
      <c r="BC19" s="606"/>
      <c r="BD19" s="606"/>
      <c r="BE19" s="606"/>
      <c r="BF19" s="607"/>
      <c r="BG19" s="608">
        <v>459</v>
      </c>
      <c r="BH19" s="609"/>
      <c r="BI19" s="609"/>
      <c r="BJ19" s="609"/>
      <c r="BK19" s="609"/>
      <c r="BL19" s="609"/>
      <c r="BM19" s="609"/>
      <c r="BN19" s="610"/>
      <c r="BO19" s="646">
        <v>0.1</v>
      </c>
      <c r="BP19" s="646"/>
      <c r="BQ19" s="646"/>
      <c r="BR19" s="646"/>
      <c r="BS19" s="647" t="s">
        <v>130</v>
      </c>
      <c r="BT19" s="647"/>
      <c r="BU19" s="647"/>
      <c r="BV19" s="647"/>
      <c r="BW19" s="647"/>
      <c r="BX19" s="647"/>
      <c r="BY19" s="647"/>
      <c r="BZ19" s="647"/>
      <c r="CA19" s="647"/>
      <c r="CB19" s="682"/>
      <c r="CD19" s="605" t="s">
        <v>276</v>
      </c>
      <c r="CE19" s="606"/>
      <c r="CF19" s="606"/>
      <c r="CG19" s="606"/>
      <c r="CH19" s="606"/>
      <c r="CI19" s="606"/>
      <c r="CJ19" s="606"/>
      <c r="CK19" s="606"/>
      <c r="CL19" s="606"/>
      <c r="CM19" s="606"/>
      <c r="CN19" s="606"/>
      <c r="CO19" s="606"/>
      <c r="CP19" s="606"/>
      <c r="CQ19" s="607"/>
      <c r="CR19" s="608" t="s">
        <v>130</v>
      </c>
      <c r="CS19" s="609"/>
      <c r="CT19" s="609"/>
      <c r="CU19" s="609"/>
      <c r="CV19" s="609"/>
      <c r="CW19" s="609"/>
      <c r="CX19" s="609"/>
      <c r="CY19" s="610"/>
      <c r="CZ19" s="646" t="s">
        <v>239</v>
      </c>
      <c r="DA19" s="646"/>
      <c r="DB19" s="646"/>
      <c r="DC19" s="646"/>
      <c r="DD19" s="614" t="s">
        <v>239</v>
      </c>
      <c r="DE19" s="609"/>
      <c r="DF19" s="609"/>
      <c r="DG19" s="609"/>
      <c r="DH19" s="609"/>
      <c r="DI19" s="609"/>
      <c r="DJ19" s="609"/>
      <c r="DK19" s="609"/>
      <c r="DL19" s="609"/>
      <c r="DM19" s="609"/>
      <c r="DN19" s="609"/>
      <c r="DO19" s="609"/>
      <c r="DP19" s="610"/>
      <c r="DQ19" s="614" t="s">
        <v>130</v>
      </c>
      <c r="DR19" s="609"/>
      <c r="DS19" s="609"/>
      <c r="DT19" s="609"/>
      <c r="DU19" s="609"/>
      <c r="DV19" s="609"/>
      <c r="DW19" s="609"/>
      <c r="DX19" s="609"/>
      <c r="DY19" s="609"/>
      <c r="DZ19" s="609"/>
      <c r="EA19" s="609"/>
      <c r="EB19" s="609"/>
      <c r="EC19" s="645"/>
    </row>
    <row r="20" spans="2:133" ht="11.25" customHeight="1" x14ac:dyDescent="0.15">
      <c r="B20" s="683" t="s">
        <v>277</v>
      </c>
      <c r="C20" s="684"/>
      <c r="D20" s="684"/>
      <c r="E20" s="684"/>
      <c r="F20" s="684"/>
      <c r="G20" s="684"/>
      <c r="H20" s="684"/>
      <c r="I20" s="684"/>
      <c r="J20" s="684"/>
      <c r="K20" s="684"/>
      <c r="L20" s="684"/>
      <c r="M20" s="684"/>
      <c r="N20" s="684"/>
      <c r="O20" s="684"/>
      <c r="P20" s="684"/>
      <c r="Q20" s="685"/>
      <c r="R20" s="608" t="s">
        <v>130</v>
      </c>
      <c r="S20" s="609"/>
      <c r="T20" s="609"/>
      <c r="U20" s="609"/>
      <c r="V20" s="609"/>
      <c r="W20" s="609"/>
      <c r="X20" s="609"/>
      <c r="Y20" s="610"/>
      <c r="Z20" s="646" t="s">
        <v>130</v>
      </c>
      <c r="AA20" s="646"/>
      <c r="AB20" s="646"/>
      <c r="AC20" s="646"/>
      <c r="AD20" s="647" t="s">
        <v>239</v>
      </c>
      <c r="AE20" s="647"/>
      <c r="AF20" s="647"/>
      <c r="AG20" s="647"/>
      <c r="AH20" s="647"/>
      <c r="AI20" s="647"/>
      <c r="AJ20" s="647"/>
      <c r="AK20" s="647"/>
      <c r="AL20" s="611" t="s">
        <v>130</v>
      </c>
      <c r="AM20" s="612"/>
      <c r="AN20" s="612"/>
      <c r="AO20" s="648"/>
      <c r="AP20" s="605" t="s">
        <v>278</v>
      </c>
      <c r="AQ20" s="606"/>
      <c r="AR20" s="606"/>
      <c r="AS20" s="606"/>
      <c r="AT20" s="606"/>
      <c r="AU20" s="606"/>
      <c r="AV20" s="606"/>
      <c r="AW20" s="606"/>
      <c r="AX20" s="606"/>
      <c r="AY20" s="606"/>
      <c r="AZ20" s="606"/>
      <c r="BA20" s="606"/>
      <c r="BB20" s="606"/>
      <c r="BC20" s="606"/>
      <c r="BD20" s="606"/>
      <c r="BE20" s="606"/>
      <c r="BF20" s="607"/>
      <c r="BG20" s="608">
        <v>459</v>
      </c>
      <c r="BH20" s="609"/>
      <c r="BI20" s="609"/>
      <c r="BJ20" s="609"/>
      <c r="BK20" s="609"/>
      <c r="BL20" s="609"/>
      <c r="BM20" s="609"/>
      <c r="BN20" s="610"/>
      <c r="BO20" s="646">
        <v>0.1</v>
      </c>
      <c r="BP20" s="646"/>
      <c r="BQ20" s="646"/>
      <c r="BR20" s="646"/>
      <c r="BS20" s="647" t="s">
        <v>130</v>
      </c>
      <c r="BT20" s="647"/>
      <c r="BU20" s="647"/>
      <c r="BV20" s="647"/>
      <c r="BW20" s="647"/>
      <c r="BX20" s="647"/>
      <c r="BY20" s="647"/>
      <c r="BZ20" s="647"/>
      <c r="CA20" s="647"/>
      <c r="CB20" s="682"/>
      <c r="CD20" s="605" t="s">
        <v>279</v>
      </c>
      <c r="CE20" s="606"/>
      <c r="CF20" s="606"/>
      <c r="CG20" s="606"/>
      <c r="CH20" s="606"/>
      <c r="CI20" s="606"/>
      <c r="CJ20" s="606"/>
      <c r="CK20" s="606"/>
      <c r="CL20" s="606"/>
      <c r="CM20" s="606"/>
      <c r="CN20" s="606"/>
      <c r="CO20" s="606"/>
      <c r="CP20" s="606"/>
      <c r="CQ20" s="607"/>
      <c r="CR20" s="608">
        <v>3433726</v>
      </c>
      <c r="CS20" s="609"/>
      <c r="CT20" s="609"/>
      <c r="CU20" s="609"/>
      <c r="CV20" s="609"/>
      <c r="CW20" s="609"/>
      <c r="CX20" s="609"/>
      <c r="CY20" s="610"/>
      <c r="CZ20" s="646">
        <v>100</v>
      </c>
      <c r="DA20" s="646"/>
      <c r="DB20" s="646"/>
      <c r="DC20" s="646"/>
      <c r="DD20" s="614">
        <v>510091</v>
      </c>
      <c r="DE20" s="609"/>
      <c r="DF20" s="609"/>
      <c r="DG20" s="609"/>
      <c r="DH20" s="609"/>
      <c r="DI20" s="609"/>
      <c r="DJ20" s="609"/>
      <c r="DK20" s="609"/>
      <c r="DL20" s="609"/>
      <c r="DM20" s="609"/>
      <c r="DN20" s="609"/>
      <c r="DO20" s="609"/>
      <c r="DP20" s="610"/>
      <c r="DQ20" s="614">
        <v>2610103</v>
      </c>
      <c r="DR20" s="609"/>
      <c r="DS20" s="609"/>
      <c r="DT20" s="609"/>
      <c r="DU20" s="609"/>
      <c r="DV20" s="609"/>
      <c r="DW20" s="609"/>
      <c r="DX20" s="609"/>
      <c r="DY20" s="609"/>
      <c r="DZ20" s="609"/>
      <c r="EA20" s="609"/>
      <c r="EB20" s="609"/>
      <c r="EC20" s="645"/>
    </row>
    <row r="21" spans="2:133" ht="11.25" customHeight="1" x14ac:dyDescent="0.15">
      <c r="B21" s="605" t="s">
        <v>280</v>
      </c>
      <c r="C21" s="606"/>
      <c r="D21" s="606"/>
      <c r="E21" s="606"/>
      <c r="F21" s="606"/>
      <c r="G21" s="606"/>
      <c r="H21" s="606"/>
      <c r="I21" s="606"/>
      <c r="J21" s="606"/>
      <c r="K21" s="606"/>
      <c r="L21" s="606"/>
      <c r="M21" s="606"/>
      <c r="N21" s="606"/>
      <c r="O21" s="606"/>
      <c r="P21" s="606"/>
      <c r="Q21" s="607"/>
      <c r="R21" s="608">
        <v>1776188</v>
      </c>
      <c r="S21" s="609"/>
      <c r="T21" s="609"/>
      <c r="U21" s="609"/>
      <c r="V21" s="609"/>
      <c r="W21" s="609"/>
      <c r="X21" s="609"/>
      <c r="Y21" s="610"/>
      <c r="Z21" s="646">
        <v>48.7</v>
      </c>
      <c r="AA21" s="646"/>
      <c r="AB21" s="646"/>
      <c r="AC21" s="646"/>
      <c r="AD21" s="647">
        <v>1551134</v>
      </c>
      <c r="AE21" s="647"/>
      <c r="AF21" s="647"/>
      <c r="AG21" s="647"/>
      <c r="AH21" s="647"/>
      <c r="AI21" s="647"/>
      <c r="AJ21" s="647"/>
      <c r="AK21" s="647"/>
      <c r="AL21" s="611">
        <v>68</v>
      </c>
      <c r="AM21" s="612"/>
      <c r="AN21" s="612"/>
      <c r="AO21" s="648"/>
      <c r="AP21" s="605" t="s">
        <v>281</v>
      </c>
      <c r="AQ21" s="686"/>
      <c r="AR21" s="686"/>
      <c r="AS21" s="686"/>
      <c r="AT21" s="686"/>
      <c r="AU21" s="686"/>
      <c r="AV21" s="686"/>
      <c r="AW21" s="686"/>
      <c r="AX21" s="686"/>
      <c r="AY21" s="686"/>
      <c r="AZ21" s="686"/>
      <c r="BA21" s="686"/>
      <c r="BB21" s="686"/>
      <c r="BC21" s="686"/>
      <c r="BD21" s="686"/>
      <c r="BE21" s="686"/>
      <c r="BF21" s="687"/>
      <c r="BG21" s="608">
        <v>459</v>
      </c>
      <c r="BH21" s="609"/>
      <c r="BI21" s="609"/>
      <c r="BJ21" s="609"/>
      <c r="BK21" s="609"/>
      <c r="BL21" s="609"/>
      <c r="BM21" s="609"/>
      <c r="BN21" s="610"/>
      <c r="BO21" s="646">
        <v>0.1</v>
      </c>
      <c r="BP21" s="646"/>
      <c r="BQ21" s="646"/>
      <c r="BR21" s="646"/>
      <c r="BS21" s="647" t="s">
        <v>130</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282</v>
      </c>
      <c r="C22" s="606"/>
      <c r="D22" s="606"/>
      <c r="E22" s="606"/>
      <c r="F22" s="606"/>
      <c r="G22" s="606"/>
      <c r="H22" s="606"/>
      <c r="I22" s="606"/>
      <c r="J22" s="606"/>
      <c r="K22" s="606"/>
      <c r="L22" s="606"/>
      <c r="M22" s="606"/>
      <c r="N22" s="606"/>
      <c r="O22" s="606"/>
      <c r="P22" s="606"/>
      <c r="Q22" s="607"/>
      <c r="R22" s="608">
        <v>1551134</v>
      </c>
      <c r="S22" s="609"/>
      <c r="T22" s="609"/>
      <c r="U22" s="609"/>
      <c r="V22" s="609"/>
      <c r="W22" s="609"/>
      <c r="X22" s="609"/>
      <c r="Y22" s="610"/>
      <c r="Z22" s="646">
        <v>42.5</v>
      </c>
      <c r="AA22" s="646"/>
      <c r="AB22" s="646"/>
      <c r="AC22" s="646"/>
      <c r="AD22" s="647">
        <v>1551134</v>
      </c>
      <c r="AE22" s="647"/>
      <c r="AF22" s="647"/>
      <c r="AG22" s="647"/>
      <c r="AH22" s="647"/>
      <c r="AI22" s="647"/>
      <c r="AJ22" s="647"/>
      <c r="AK22" s="647"/>
      <c r="AL22" s="611">
        <v>68</v>
      </c>
      <c r="AM22" s="612"/>
      <c r="AN22" s="612"/>
      <c r="AO22" s="648"/>
      <c r="AP22" s="605" t="s">
        <v>283</v>
      </c>
      <c r="AQ22" s="686"/>
      <c r="AR22" s="686"/>
      <c r="AS22" s="686"/>
      <c r="AT22" s="686"/>
      <c r="AU22" s="686"/>
      <c r="AV22" s="686"/>
      <c r="AW22" s="686"/>
      <c r="AX22" s="686"/>
      <c r="AY22" s="686"/>
      <c r="AZ22" s="686"/>
      <c r="BA22" s="686"/>
      <c r="BB22" s="686"/>
      <c r="BC22" s="686"/>
      <c r="BD22" s="686"/>
      <c r="BE22" s="686"/>
      <c r="BF22" s="687"/>
      <c r="BG22" s="608" t="s">
        <v>130</v>
      </c>
      <c r="BH22" s="609"/>
      <c r="BI22" s="609"/>
      <c r="BJ22" s="609"/>
      <c r="BK22" s="609"/>
      <c r="BL22" s="609"/>
      <c r="BM22" s="609"/>
      <c r="BN22" s="610"/>
      <c r="BO22" s="646" t="s">
        <v>130</v>
      </c>
      <c r="BP22" s="646"/>
      <c r="BQ22" s="646"/>
      <c r="BR22" s="646"/>
      <c r="BS22" s="647" t="s">
        <v>130</v>
      </c>
      <c r="BT22" s="647"/>
      <c r="BU22" s="647"/>
      <c r="BV22" s="647"/>
      <c r="BW22" s="647"/>
      <c r="BX22" s="647"/>
      <c r="BY22" s="647"/>
      <c r="BZ22" s="647"/>
      <c r="CA22" s="647"/>
      <c r="CB22" s="682"/>
      <c r="CD22" s="660" t="s">
        <v>284</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285</v>
      </c>
      <c r="C23" s="606"/>
      <c r="D23" s="606"/>
      <c r="E23" s="606"/>
      <c r="F23" s="606"/>
      <c r="G23" s="606"/>
      <c r="H23" s="606"/>
      <c r="I23" s="606"/>
      <c r="J23" s="606"/>
      <c r="K23" s="606"/>
      <c r="L23" s="606"/>
      <c r="M23" s="606"/>
      <c r="N23" s="606"/>
      <c r="O23" s="606"/>
      <c r="P23" s="606"/>
      <c r="Q23" s="607"/>
      <c r="R23" s="608">
        <v>221056</v>
      </c>
      <c r="S23" s="609"/>
      <c r="T23" s="609"/>
      <c r="U23" s="609"/>
      <c r="V23" s="609"/>
      <c r="W23" s="609"/>
      <c r="X23" s="609"/>
      <c r="Y23" s="610"/>
      <c r="Z23" s="646">
        <v>6.1</v>
      </c>
      <c r="AA23" s="646"/>
      <c r="AB23" s="646"/>
      <c r="AC23" s="646"/>
      <c r="AD23" s="647" t="s">
        <v>239</v>
      </c>
      <c r="AE23" s="647"/>
      <c r="AF23" s="647"/>
      <c r="AG23" s="647"/>
      <c r="AH23" s="647"/>
      <c r="AI23" s="647"/>
      <c r="AJ23" s="647"/>
      <c r="AK23" s="647"/>
      <c r="AL23" s="611" t="s">
        <v>130</v>
      </c>
      <c r="AM23" s="612"/>
      <c r="AN23" s="612"/>
      <c r="AO23" s="648"/>
      <c r="AP23" s="605" t="s">
        <v>286</v>
      </c>
      <c r="AQ23" s="686"/>
      <c r="AR23" s="686"/>
      <c r="AS23" s="686"/>
      <c r="AT23" s="686"/>
      <c r="AU23" s="686"/>
      <c r="AV23" s="686"/>
      <c r="AW23" s="686"/>
      <c r="AX23" s="686"/>
      <c r="AY23" s="686"/>
      <c r="AZ23" s="686"/>
      <c r="BA23" s="686"/>
      <c r="BB23" s="686"/>
      <c r="BC23" s="686"/>
      <c r="BD23" s="686"/>
      <c r="BE23" s="686"/>
      <c r="BF23" s="687"/>
      <c r="BG23" s="608" t="s">
        <v>130</v>
      </c>
      <c r="BH23" s="609"/>
      <c r="BI23" s="609"/>
      <c r="BJ23" s="609"/>
      <c r="BK23" s="609"/>
      <c r="BL23" s="609"/>
      <c r="BM23" s="609"/>
      <c r="BN23" s="610"/>
      <c r="BO23" s="646" t="s">
        <v>130</v>
      </c>
      <c r="BP23" s="646"/>
      <c r="BQ23" s="646"/>
      <c r="BR23" s="646"/>
      <c r="BS23" s="647" t="s">
        <v>239</v>
      </c>
      <c r="BT23" s="647"/>
      <c r="BU23" s="647"/>
      <c r="BV23" s="647"/>
      <c r="BW23" s="647"/>
      <c r="BX23" s="647"/>
      <c r="BY23" s="647"/>
      <c r="BZ23" s="647"/>
      <c r="CA23" s="647"/>
      <c r="CB23" s="682"/>
      <c r="CD23" s="660" t="s">
        <v>225</v>
      </c>
      <c r="CE23" s="661"/>
      <c r="CF23" s="661"/>
      <c r="CG23" s="661"/>
      <c r="CH23" s="661"/>
      <c r="CI23" s="661"/>
      <c r="CJ23" s="661"/>
      <c r="CK23" s="661"/>
      <c r="CL23" s="661"/>
      <c r="CM23" s="661"/>
      <c r="CN23" s="661"/>
      <c r="CO23" s="661"/>
      <c r="CP23" s="661"/>
      <c r="CQ23" s="662"/>
      <c r="CR23" s="660" t="s">
        <v>287</v>
      </c>
      <c r="CS23" s="661"/>
      <c r="CT23" s="661"/>
      <c r="CU23" s="661"/>
      <c r="CV23" s="661"/>
      <c r="CW23" s="661"/>
      <c r="CX23" s="661"/>
      <c r="CY23" s="662"/>
      <c r="CZ23" s="660" t="s">
        <v>288</v>
      </c>
      <c r="DA23" s="661"/>
      <c r="DB23" s="661"/>
      <c r="DC23" s="662"/>
      <c r="DD23" s="660" t="s">
        <v>289</v>
      </c>
      <c r="DE23" s="661"/>
      <c r="DF23" s="661"/>
      <c r="DG23" s="661"/>
      <c r="DH23" s="661"/>
      <c r="DI23" s="661"/>
      <c r="DJ23" s="661"/>
      <c r="DK23" s="662"/>
      <c r="DL23" s="698" t="s">
        <v>290</v>
      </c>
      <c r="DM23" s="699"/>
      <c r="DN23" s="699"/>
      <c r="DO23" s="699"/>
      <c r="DP23" s="699"/>
      <c r="DQ23" s="699"/>
      <c r="DR23" s="699"/>
      <c r="DS23" s="699"/>
      <c r="DT23" s="699"/>
      <c r="DU23" s="699"/>
      <c r="DV23" s="700"/>
      <c r="DW23" s="660" t="s">
        <v>291</v>
      </c>
      <c r="DX23" s="661"/>
      <c r="DY23" s="661"/>
      <c r="DZ23" s="661"/>
      <c r="EA23" s="661"/>
      <c r="EB23" s="661"/>
      <c r="EC23" s="662"/>
    </row>
    <row r="24" spans="2:133" ht="11.25" customHeight="1" x14ac:dyDescent="0.15">
      <c r="B24" s="605" t="s">
        <v>292</v>
      </c>
      <c r="C24" s="606"/>
      <c r="D24" s="606"/>
      <c r="E24" s="606"/>
      <c r="F24" s="606"/>
      <c r="G24" s="606"/>
      <c r="H24" s="606"/>
      <c r="I24" s="606"/>
      <c r="J24" s="606"/>
      <c r="K24" s="606"/>
      <c r="L24" s="606"/>
      <c r="M24" s="606"/>
      <c r="N24" s="606"/>
      <c r="O24" s="606"/>
      <c r="P24" s="606"/>
      <c r="Q24" s="607"/>
      <c r="R24" s="608">
        <v>3998</v>
      </c>
      <c r="S24" s="609"/>
      <c r="T24" s="609"/>
      <c r="U24" s="609"/>
      <c r="V24" s="609"/>
      <c r="W24" s="609"/>
      <c r="X24" s="609"/>
      <c r="Y24" s="610"/>
      <c r="Z24" s="646">
        <v>0.1</v>
      </c>
      <c r="AA24" s="646"/>
      <c r="AB24" s="646"/>
      <c r="AC24" s="646"/>
      <c r="AD24" s="647" t="s">
        <v>130</v>
      </c>
      <c r="AE24" s="647"/>
      <c r="AF24" s="647"/>
      <c r="AG24" s="647"/>
      <c r="AH24" s="647"/>
      <c r="AI24" s="647"/>
      <c r="AJ24" s="647"/>
      <c r="AK24" s="647"/>
      <c r="AL24" s="611" t="s">
        <v>130</v>
      </c>
      <c r="AM24" s="612"/>
      <c r="AN24" s="612"/>
      <c r="AO24" s="648"/>
      <c r="AP24" s="605" t="s">
        <v>293</v>
      </c>
      <c r="AQ24" s="686"/>
      <c r="AR24" s="686"/>
      <c r="AS24" s="686"/>
      <c r="AT24" s="686"/>
      <c r="AU24" s="686"/>
      <c r="AV24" s="686"/>
      <c r="AW24" s="686"/>
      <c r="AX24" s="686"/>
      <c r="AY24" s="686"/>
      <c r="AZ24" s="686"/>
      <c r="BA24" s="686"/>
      <c r="BB24" s="686"/>
      <c r="BC24" s="686"/>
      <c r="BD24" s="686"/>
      <c r="BE24" s="686"/>
      <c r="BF24" s="687"/>
      <c r="BG24" s="608" t="s">
        <v>130</v>
      </c>
      <c r="BH24" s="609"/>
      <c r="BI24" s="609"/>
      <c r="BJ24" s="609"/>
      <c r="BK24" s="609"/>
      <c r="BL24" s="609"/>
      <c r="BM24" s="609"/>
      <c r="BN24" s="610"/>
      <c r="BO24" s="646" t="s">
        <v>130</v>
      </c>
      <c r="BP24" s="646"/>
      <c r="BQ24" s="646"/>
      <c r="BR24" s="646"/>
      <c r="BS24" s="647" t="s">
        <v>239</v>
      </c>
      <c r="BT24" s="647"/>
      <c r="BU24" s="647"/>
      <c r="BV24" s="647"/>
      <c r="BW24" s="647"/>
      <c r="BX24" s="647"/>
      <c r="BY24" s="647"/>
      <c r="BZ24" s="647"/>
      <c r="CA24" s="647"/>
      <c r="CB24" s="682"/>
      <c r="CD24" s="666" t="s">
        <v>294</v>
      </c>
      <c r="CE24" s="667"/>
      <c r="CF24" s="667"/>
      <c r="CG24" s="667"/>
      <c r="CH24" s="667"/>
      <c r="CI24" s="667"/>
      <c r="CJ24" s="667"/>
      <c r="CK24" s="667"/>
      <c r="CL24" s="667"/>
      <c r="CM24" s="667"/>
      <c r="CN24" s="667"/>
      <c r="CO24" s="667"/>
      <c r="CP24" s="667"/>
      <c r="CQ24" s="668"/>
      <c r="CR24" s="663">
        <v>1113513</v>
      </c>
      <c r="CS24" s="664"/>
      <c r="CT24" s="664"/>
      <c r="CU24" s="664"/>
      <c r="CV24" s="664"/>
      <c r="CW24" s="664"/>
      <c r="CX24" s="664"/>
      <c r="CY24" s="689"/>
      <c r="CZ24" s="690">
        <v>32.4</v>
      </c>
      <c r="DA24" s="672"/>
      <c r="DB24" s="672"/>
      <c r="DC24" s="692"/>
      <c r="DD24" s="688">
        <v>1019784</v>
      </c>
      <c r="DE24" s="664"/>
      <c r="DF24" s="664"/>
      <c r="DG24" s="664"/>
      <c r="DH24" s="664"/>
      <c r="DI24" s="664"/>
      <c r="DJ24" s="664"/>
      <c r="DK24" s="689"/>
      <c r="DL24" s="688">
        <v>913282</v>
      </c>
      <c r="DM24" s="664"/>
      <c r="DN24" s="664"/>
      <c r="DO24" s="664"/>
      <c r="DP24" s="664"/>
      <c r="DQ24" s="664"/>
      <c r="DR24" s="664"/>
      <c r="DS24" s="664"/>
      <c r="DT24" s="664"/>
      <c r="DU24" s="664"/>
      <c r="DV24" s="689"/>
      <c r="DW24" s="690">
        <v>39.700000000000003</v>
      </c>
      <c r="DX24" s="672"/>
      <c r="DY24" s="672"/>
      <c r="DZ24" s="672"/>
      <c r="EA24" s="672"/>
      <c r="EB24" s="672"/>
      <c r="EC24" s="691"/>
    </row>
    <row r="25" spans="2:133" ht="11.25" customHeight="1" x14ac:dyDescent="0.15">
      <c r="B25" s="605" t="s">
        <v>295</v>
      </c>
      <c r="C25" s="606"/>
      <c r="D25" s="606"/>
      <c r="E25" s="606"/>
      <c r="F25" s="606"/>
      <c r="G25" s="606"/>
      <c r="H25" s="606"/>
      <c r="I25" s="606"/>
      <c r="J25" s="606"/>
      <c r="K25" s="606"/>
      <c r="L25" s="606"/>
      <c r="M25" s="606"/>
      <c r="N25" s="606"/>
      <c r="O25" s="606"/>
      <c r="P25" s="606"/>
      <c r="Q25" s="607"/>
      <c r="R25" s="608">
        <v>2500267</v>
      </c>
      <c r="S25" s="609"/>
      <c r="T25" s="609"/>
      <c r="U25" s="609"/>
      <c r="V25" s="609"/>
      <c r="W25" s="609"/>
      <c r="X25" s="609"/>
      <c r="Y25" s="610"/>
      <c r="Z25" s="646">
        <v>68.5</v>
      </c>
      <c r="AA25" s="646"/>
      <c r="AB25" s="646"/>
      <c r="AC25" s="646"/>
      <c r="AD25" s="647">
        <v>2275213</v>
      </c>
      <c r="AE25" s="647"/>
      <c r="AF25" s="647"/>
      <c r="AG25" s="647"/>
      <c r="AH25" s="647"/>
      <c r="AI25" s="647"/>
      <c r="AJ25" s="647"/>
      <c r="AK25" s="647"/>
      <c r="AL25" s="611">
        <v>99.8</v>
      </c>
      <c r="AM25" s="612"/>
      <c r="AN25" s="612"/>
      <c r="AO25" s="648"/>
      <c r="AP25" s="605" t="s">
        <v>296</v>
      </c>
      <c r="AQ25" s="686"/>
      <c r="AR25" s="686"/>
      <c r="AS25" s="686"/>
      <c r="AT25" s="686"/>
      <c r="AU25" s="686"/>
      <c r="AV25" s="686"/>
      <c r="AW25" s="686"/>
      <c r="AX25" s="686"/>
      <c r="AY25" s="686"/>
      <c r="AZ25" s="686"/>
      <c r="BA25" s="686"/>
      <c r="BB25" s="686"/>
      <c r="BC25" s="686"/>
      <c r="BD25" s="686"/>
      <c r="BE25" s="686"/>
      <c r="BF25" s="687"/>
      <c r="BG25" s="608" t="s">
        <v>130</v>
      </c>
      <c r="BH25" s="609"/>
      <c r="BI25" s="609"/>
      <c r="BJ25" s="609"/>
      <c r="BK25" s="609"/>
      <c r="BL25" s="609"/>
      <c r="BM25" s="609"/>
      <c r="BN25" s="610"/>
      <c r="BO25" s="646" t="s">
        <v>130</v>
      </c>
      <c r="BP25" s="646"/>
      <c r="BQ25" s="646"/>
      <c r="BR25" s="646"/>
      <c r="BS25" s="647" t="s">
        <v>239</v>
      </c>
      <c r="BT25" s="647"/>
      <c r="BU25" s="647"/>
      <c r="BV25" s="647"/>
      <c r="BW25" s="647"/>
      <c r="BX25" s="647"/>
      <c r="BY25" s="647"/>
      <c r="BZ25" s="647"/>
      <c r="CA25" s="647"/>
      <c r="CB25" s="682"/>
      <c r="CD25" s="605" t="s">
        <v>297</v>
      </c>
      <c r="CE25" s="606"/>
      <c r="CF25" s="606"/>
      <c r="CG25" s="606"/>
      <c r="CH25" s="606"/>
      <c r="CI25" s="606"/>
      <c r="CJ25" s="606"/>
      <c r="CK25" s="606"/>
      <c r="CL25" s="606"/>
      <c r="CM25" s="606"/>
      <c r="CN25" s="606"/>
      <c r="CO25" s="606"/>
      <c r="CP25" s="606"/>
      <c r="CQ25" s="607"/>
      <c r="CR25" s="608">
        <v>579082</v>
      </c>
      <c r="CS25" s="621"/>
      <c r="CT25" s="621"/>
      <c r="CU25" s="621"/>
      <c r="CV25" s="621"/>
      <c r="CW25" s="621"/>
      <c r="CX25" s="621"/>
      <c r="CY25" s="622"/>
      <c r="CZ25" s="611">
        <v>16.899999999999999</v>
      </c>
      <c r="DA25" s="623"/>
      <c r="DB25" s="623"/>
      <c r="DC25" s="624"/>
      <c r="DD25" s="614">
        <v>549689</v>
      </c>
      <c r="DE25" s="621"/>
      <c r="DF25" s="621"/>
      <c r="DG25" s="621"/>
      <c r="DH25" s="621"/>
      <c r="DI25" s="621"/>
      <c r="DJ25" s="621"/>
      <c r="DK25" s="622"/>
      <c r="DL25" s="614">
        <v>502447</v>
      </c>
      <c r="DM25" s="621"/>
      <c r="DN25" s="621"/>
      <c r="DO25" s="621"/>
      <c r="DP25" s="621"/>
      <c r="DQ25" s="621"/>
      <c r="DR25" s="621"/>
      <c r="DS25" s="621"/>
      <c r="DT25" s="621"/>
      <c r="DU25" s="621"/>
      <c r="DV25" s="622"/>
      <c r="DW25" s="611">
        <v>21.8</v>
      </c>
      <c r="DX25" s="623"/>
      <c r="DY25" s="623"/>
      <c r="DZ25" s="623"/>
      <c r="EA25" s="623"/>
      <c r="EB25" s="623"/>
      <c r="EC25" s="635"/>
    </row>
    <row r="26" spans="2:133" ht="11.25" customHeight="1" x14ac:dyDescent="0.15">
      <c r="B26" s="605" t="s">
        <v>298</v>
      </c>
      <c r="C26" s="606"/>
      <c r="D26" s="606"/>
      <c r="E26" s="606"/>
      <c r="F26" s="606"/>
      <c r="G26" s="606"/>
      <c r="H26" s="606"/>
      <c r="I26" s="606"/>
      <c r="J26" s="606"/>
      <c r="K26" s="606"/>
      <c r="L26" s="606"/>
      <c r="M26" s="606"/>
      <c r="N26" s="606"/>
      <c r="O26" s="606"/>
      <c r="P26" s="606"/>
      <c r="Q26" s="607"/>
      <c r="R26" s="608" t="s">
        <v>130</v>
      </c>
      <c r="S26" s="609"/>
      <c r="T26" s="609"/>
      <c r="U26" s="609"/>
      <c r="V26" s="609"/>
      <c r="W26" s="609"/>
      <c r="X26" s="609"/>
      <c r="Y26" s="610"/>
      <c r="Z26" s="646" t="s">
        <v>130</v>
      </c>
      <c r="AA26" s="646"/>
      <c r="AB26" s="646"/>
      <c r="AC26" s="646"/>
      <c r="AD26" s="647" t="s">
        <v>130</v>
      </c>
      <c r="AE26" s="647"/>
      <c r="AF26" s="647"/>
      <c r="AG26" s="647"/>
      <c r="AH26" s="647"/>
      <c r="AI26" s="647"/>
      <c r="AJ26" s="647"/>
      <c r="AK26" s="647"/>
      <c r="AL26" s="611" t="s">
        <v>130</v>
      </c>
      <c r="AM26" s="612"/>
      <c r="AN26" s="612"/>
      <c r="AO26" s="648"/>
      <c r="AP26" s="605" t="s">
        <v>299</v>
      </c>
      <c r="AQ26" s="686"/>
      <c r="AR26" s="686"/>
      <c r="AS26" s="686"/>
      <c r="AT26" s="686"/>
      <c r="AU26" s="686"/>
      <c r="AV26" s="686"/>
      <c r="AW26" s="686"/>
      <c r="AX26" s="686"/>
      <c r="AY26" s="686"/>
      <c r="AZ26" s="686"/>
      <c r="BA26" s="686"/>
      <c r="BB26" s="686"/>
      <c r="BC26" s="686"/>
      <c r="BD26" s="686"/>
      <c r="BE26" s="686"/>
      <c r="BF26" s="687"/>
      <c r="BG26" s="608" t="s">
        <v>239</v>
      </c>
      <c r="BH26" s="609"/>
      <c r="BI26" s="609"/>
      <c r="BJ26" s="609"/>
      <c r="BK26" s="609"/>
      <c r="BL26" s="609"/>
      <c r="BM26" s="609"/>
      <c r="BN26" s="610"/>
      <c r="BO26" s="646" t="s">
        <v>130</v>
      </c>
      <c r="BP26" s="646"/>
      <c r="BQ26" s="646"/>
      <c r="BR26" s="646"/>
      <c r="BS26" s="647" t="s">
        <v>130</v>
      </c>
      <c r="BT26" s="647"/>
      <c r="BU26" s="647"/>
      <c r="BV26" s="647"/>
      <c r="BW26" s="647"/>
      <c r="BX26" s="647"/>
      <c r="BY26" s="647"/>
      <c r="BZ26" s="647"/>
      <c r="CA26" s="647"/>
      <c r="CB26" s="682"/>
      <c r="CD26" s="605" t="s">
        <v>300</v>
      </c>
      <c r="CE26" s="606"/>
      <c r="CF26" s="606"/>
      <c r="CG26" s="606"/>
      <c r="CH26" s="606"/>
      <c r="CI26" s="606"/>
      <c r="CJ26" s="606"/>
      <c r="CK26" s="606"/>
      <c r="CL26" s="606"/>
      <c r="CM26" s="606"/>
      <c r="CN26" s="606"/>
      <c r="CO26" s="606"/>
      <c r="CP26" s="606"/>
      <c r="CQ26" s="607"/>
      <c r="CR26" s="608">
        <v>357268</v>
      </c>
      <c r="CS26" s="609"/>
      <c r="CT26" s="609"/>
      <c r="CU26" s="609"/>
      <c r="CV26" s="609"/>
      <c r="CW26" s="609"/>
      <c r="CX26" s="609"/>
      <c r="CY26" s="610"/>
      <c r="CZ26" s="611">
        <v>10.4</v>
      </c>
      <c r="DA26" s="623"/>
      <c r="DB26" s="623"/>
      <c r="DC26" s="624"/>
      <c r="DD26" s="614">
        <v>327875</v>
      </c>
      <c r="DE26" s="609"/>
      <c r="DF26" s="609"/>
      <c r="DG26" s="609"/>
      <c r="DH26" s="609"/>
      <c r="DI26" s="609"/>
      <c r="DJ26" s="609"/>
      <c r="DK26" s="610"/>
      <c r="DL26" s="614" t="s">
        <v>239</v>
      </c>
      <c r="DM26" s="609"/>
      <c r="DN26" s="609"/>
      <c r="DO26" s="609"/>
      <c r="DP26" s="609"/>
      <c r="DQ26" s="609"/>
      <c r="DR26" s="609"/>
      <c r="DS26" s="609"/>
      <c r="DT26" s="609"/>
      <c r="DU26" s="609"/>
      <c r="DV26" s="610"/>
      <c r="DW26" s="611" t="s">
        <v>239</v>
      </c>
      <c r="DX26" s="623"/>
      <c r="DY26" s="623"/>
      <c r="DZ26" s="623"/>
      <c r="EA26" s="623"/>
      <c r="EB26" s="623"/>
      <c r="EC26" s="635"/>
    </row>
    <row r="27" spans="2:133" ht="11.25" customHeight="1" x14ac:dyDescent="0.15">
      <c r="B27" s="605" t="s">
        <v>301</v>
      </c>
      <c r="C27" s="606"/>
      <c r="D27" s="606"/>
      <c r="E27" s="606"/>
      <c r="F27" s="606"/>
      <c r="G27" s="606"/>
      <c r="H27" s="606"/>
      <c r="I27" s="606"/>
      <c r="J27" s="606"/>
      <c r="K27" s="606"/>
      <c r="L27" s="606"/>
      <c r="M27" s="606"/>
      <c r="N27" s="606"/>
      <c r="O27" s="606"/>
      <c r="P27" s="606"/>
      <c r="Q27" s="607"/>
      <c r="R27" s="608">
        <v>1324</v>
      </c>
      <c r="S27" s="609"/>
      <c r="T27" s="609"/>
      <c r="U27" s="609"/>
      <c r="V27" s="609"/>
      <c r="W27" s="609"/>
      <c r="X27" s="609"/>
      <c r="Y27" s="610"/>
      <c r="Z27" s="646">
        <v>0</v>
      </c>
      <c r="AA27" s="646"/>
      <c r="AB27" s="646"/>
      <c r="AC27" s="646"/>
      <c r="AD27" s="647" t="s">
        <v>239</v>
      </c>
      <c r="AE27" s="647"/>
      <c r="AF27" s="647"/>
      <c r="AG27" s="647"/>
      <c r="AH27" s="647"/>
      <c r="AI27" s="647"/>
      <c r="AJ27" s="647"/>
      <c r="AK27" s="647"/>
      <c r="AL27" s="611" t="s">
        <v>130</v>
      </c>
      <c r="AM27" s="612"/>
      <c r="AN27" s="612"/>
      <c r="AO27" s="648"/>
      <c r="AP27" s="605" t="s">
        <v>302</v>
      </c>
      <c r="AQ27" s="606"/>
      <c r="AR27" s="606"/>
      <c r="AS27" s="606"/>
      <c r="AT27" s="606"/>
      <c r="AU27" s="606"/>
      <c r="AV27" s="606"/>
      <c r="AW27" s="606"/>
      <c r="AX27" s="606"/>
      <c r="AY27" s="606"/>
      <c r="AZ27" s="606"/>
      <c r="BA27" s="606"/>
      <c r="BB27" s="606"/>
      <c r="BC27" s="606"/>
      <c r="BD27" s="606"/>
      <c r="BE27" s="606"/>
      <c r="BF27" s="607"/>
      <c r="BG27" s="608">
        <v>633487</v>
      </c>
      <c r="BH27" s="609"/>
      <c r="BI27" s="609"/>
      <c r="BJ27" s="609"/>
      <c r="BK27" s="609"/>
      <c r="BL27" s="609"/>
      <c r="BM27" s="609"/>
      <c r="BN27" s="610"/>
      <c r="BO27" s="646">
        <v>100</v>
      </c>
      <c r="BP27" s="646"/>
      <c r="BQ27" s="646"/>
      <c r="BR27" s="646"/>
      <c r="BS27" s="647">
        <v>95339</v>
      </c>
      <c r="BT27" s="647"/>
      <c r="BU27" s="647"/>
      <c r="BV27" s="647"/>
      <c r="BW27" s="647"/>
      <c r="BX27" s="647"/>
      <c r="BY27" s="647"/>
      <c r="BZ27" s="647"/>
      <c r="CA27" s="647"/>
      <c r="CB27" s="682"/>
      <c r="CD27" s="605" t="s">
        <v>303</v>
      </c>
      <c r="CE27" s="606"/>
      <c r="CF27" s="606"/>
      <c r="CG27" s="606"/>
      <c r="CH27" s="606"/>
      <c r="CI27" s="606"/>
      <c r="CJ27" s="606"/>
      <c r="CK27" s="606"/>
      <c r="CL27" s="606"/>
      <c r="CM27" s="606"/>
      <c r="CN27" s="606"/>
      <c r="CO27" s="606"/>
      <c r="CP27" s="606"/>
      <c r="CQ27" s="607"/>
      <c r="CR27" s="608">
        <v>102293</v>
      </c>
      <c r="CS27" s="621"/>
      <c r="CT27" s="621"/>
      <c r="CU27" s="621"/>
      <c r="CV27" s="621"/>
      <c r="CW27" s="621"/>
      <c r="CX27" s="621"/>
      <c r="CY27" s="622"/>
      <c r="CZ27" s="611">
        <v>3</v>
      </c>
      <c r="DA27" s="623"/>
      <c r="DB27" s="623"/>
      <c r="DC27" s="624"/>
      <c r="DD27" s="614">
        <v>39901</v>
      </c>
      <c r="DE27" s="621"/>
      <c r="DF27" s="621"/>
      <c r="DG27" s="621"/>
      <c r="DH27" s="621"/>
      <c r="DI27" s="621"/>
      <c r="DJ27" s="621"/>
      <c r="DK27" s="622"/>
      <c r="DL27" s="614">
        <v>25813</v>
      </c>
      <c r="DM27" s="621"/>
      <c r="DN27" s="621"/>
      <c r="DO27" s="621"/>
      <c r="DP27" s="621"/>
      <c r="DQ27" s="621"/>
      <c r="DR27" s="621"/>
      <c r="DS27" s="621"/>
      <c r="DT27" s="621"/>
      <c r="DU27" s="621"/>
      <c r="DV27" s="622"/>
      <c r="DW27" s="611">
        <v>1.1000000000000001</v>
      </c>
      <c r="DX27" s="623"/>
      <c r="DY27" s="623"/>
      <c r="DZ27" s="623"/>
      <c r="EA27" s="623"/>
      <c r="EB27" s="623"/>
      <c r="EC27" s="635"/>
    </row>
    <row r="28" spans="2:133" ht="11.25" customHeight="1" x14ac:dyDescent="0.15">
      <c r="B28" s="605" t="s">
        <v>304</v>
      </c>
      <c r="C28" s="606"/>
      <c r="D28" s="606"/>
      <c r="E28" s="606"/>
      <c r="F28" s="606"/>
      <c r="G28" s="606"/>
      <c r="H28" s="606"/>
      <c r="I28" s="606"/>
      <c r="J28" s="606"/>
      <c r="K28" s="606"/>
      <c r="L28" s="606"/>
      <c r="M28" s="606"/>
      <c r="N28" s="606"/>
      <c r="O28" s="606"/>
      <c r="P28" s="606"/>
      <c r="Q28" s="607"/>
      <c r="R28" s="608">
        <v>20792</v>
      </c>
      <c r="S28" s="609"/>
      <c r="T28" s="609"/>
      <c r="U28" s="609"/>
      <c r="V28" s="609"/>
      <c r="W28" s="609"/>
      <c r="X28" s="609"/>
      <c r="Y28" s="610"/>
      <c r="Z28" s="646">
        <v>0.6</v>
      </c>
      <c r="AA28" s="646"/>
      <c r="AB28" s="646"/>
      <c r="AC28" s="646"/>
      <c r="AD28" s="647" t="s">
        <v>239</v>
      </c>
      <c r="AE28" s="647"/>
      <c r="AF28" s="647"/>
      <c r="AG28" s="647"/>
      <c r="AH28" s="647"/>
      <c r="AI28" s="647"/>
      <c r="AJ28" s="647"/>
      <c r="AK28" s="647"/>
      <c r="AL28" s="611" t="s">
        <v>239</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305</v>
      </c>
      <c r="CE28" s="606"/>
      <c r="CF28" s="606"/>
      <c r="CG28" s="606"/>
      <c r="CH28" s="606"/>
      <c r="CI28" s="606"/>
      <c r="CJ28" s="606"/>
      <c r="CK28" s="606"/>
      <c r="CL28" s="606"/>
      <c r="CM28" s="606"/>
      <c r="CN28" s="606"/>
      <c r="CO28" s="606"/>
      <c r="CP28" s="606"/>
      <c r="CQ28" s="607"/>
      <c r="CR28" s="608">
        <v>432138</v>
      </c>
      <c r="CS28" s="609"/>
      <c r="CT28" s="609"/>
      <c r="CU28" s="609"/>
      <c r="CV28" s="609"/>
      <c r="CW28" s="609"/>
      <c r="CX28" s="609"/>
      <c r="CY28" s="610"/>
      <c r="CZ28" s="611">
        <v>12.6</v>
      </c>
      <c r="DA28" s="623"/>
      <c r="DB28" s="623"/>
      <c r="DC28" s="624"/>
      <c r="DD28" s="614">
        <v>430194</v>
      </c>
      <c r="DE28" s="609"/>
      <c r="DF28" s="609"/>
      <c r="DG28" s="609"/>
      <c r="DH28" s="609"/>
      <c r="DI28" s="609"/>
      <c r="DJ28" s="609"/>
      <c r="DK28" s="610"/>
      <c r="DL28" s="614">
        <v>385022</v>
      </c>
      <c r="DM28" s="609"/>
      <c r="DN28" s="609"/>
      <c r="DO28" s="609"/>
      <c r="DP28" s="609"/>
      <c r="DQ28" s="609"/>
      <c r="DR28" s="609"/>
      <c r="DS28" s="609"/>
      <c r="DT28" s="609"/>
      <c r="DU28" s="609"/>
      <c r="DV28" s="610"/>
      <c r="DW28" s="611">
        <v>16.7</v>
      </c>
      <c r="DX28" s="623"/>
      <c r="DY28" s="623"/>
      <c r="DZ28" s="623"/>
      <c r="EA28" s="623"/>
      <c r="EB28" s="623"/>
      <c r="EC28" s="635"/>
    </row>
    <row r="29" spans="2:133" ht="11.25" customHeight="1" x14ac:dyDescent="0.15">
      <c r="B29" s="605" t="s">
        <v>306</v>
      </c>
      <c r="C29" s="606"/>
      <c r="D29" s="606"/>
      <c r="E29" s="606"/>
      <c r="F29" s="606"/>
      <c r="G29" s="606"/>
      <c r="H29" s="606"/>
      <c r="I29" s="606"/>
      <c r="J29" s="606"/>
      <c r="K29" s="606"/>
      <c r="L29" s="606"/>
      <c r="M29" s="606"/>
      <c r="N29" s="606"/>
      <c r="O29" s="606"/>
      <c r="P29" s="606"/>
      <c r="Q29" s="607"/>
      <c r="R29" s="608">
        <v>1766</v>
      </c>
      <c r="S29" s="609"/>
      <c r="T29" s="609"/>
      <c r="U29" s="609"/>
      <c r="V29" s="609"/>
      <c r="W29" s="609"/>
      <c r="X29" s="609"/>
      <c r="Y29" s="610"/>
      <c r="Z29" s="646">
        <v>0</v>
      </c>
      <c r="AA29" s="646"/>
      <c r="AB29" s="646"/>
      <c r="AC29" s="646"/>
      <c r="AD29" s="647" t="s">
        <v>130</v>
      </c>
      <c r="AE29" s="647"/>
      <c r="AF29" s="647"/>
      <c r="AG29" s="647"/>
      <c r="AH29" s="647"/>
      <c r="AI29" s="647"/>
      <c r="AJ29" s="647"/>
      <c r="AK29" s="647"/>
      <c r="AL29" s="611" t="s">
        <v>130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307</v>
      </c>
      <c r="CE29" s="628"/>
      <c r="CF29" s="605" t="s">
        <v>72</v>
      </c>
      <c r="CG29" s="606"/>
      <c r="CH29" s="606"/>
      <c r="CI29" s="606"/>
      <c r="CJ29" s="606"/>
      <c r="CK29" s="606"/>
      <c r="CL29" s="606"/>
      <c r="CM29" s="606"/>
      <c r="CN29" s="606"/>
      <c r="CO29" s="606"/>
      <c r="CP29" s="606"/>
      <c r="CQ29" s="607"/>
      <c r="CR29" s="608">
        <v>431946</v>
      </c>
      <c r="CS29" s="621"/>
      <c r="CT29" s="621"/>
      <c r="CU29" s="621"/>
      <c r="CV29" s="621"/>
      <c r="CW29" s="621"/>
      <c r="CX29" s="621"/>
      <c r="CY29" s="622"/>
      <c r="CZ29" s="611">
        <v>12.6</v>
      </c>
      <c r="DA29" s="623"/>
      <c r="DB29" s="623"/>
      <c r="DC29" s="624"/>
      <c r="DD29" s="614">
        <v>430002</v>
      </c>
      <c r="DE29" s="621"/>
      <c r="DF29" s="621"/>
      <c r="DG29" s="621"/>
      <c r="DH29" s="621"/>
      <c r="DI29" s="621"/>
      <c r="DJ29" s="621"/>
      <c r="DK29" s="622"/>
      <c r="DL29" s="614">
        <v>384830</v>
      </c>
      <c r="DM29" s="621"/>
      <c r="DN29" s="621"/>
      <c r="DO29" s="621"/>
      <c r="DP29" s="621"/>
      <c r="DQ29" s="621"/>
      <c r="DR29" s="621"/>
      <c r="DS29" s="621"/>
      <c r="DT29" s="621"/>
      <c r="DU29" s="621"/>
      <c r="DV29" s="622"/>
      <c r="DW29" s="611">
        <v>16.7</v>
      </c>
      <c r="DX29" s="623"/>
      <c r="DY29" s="623"/>
      <c r="DZ29" s="623"/>
      <c r="EA29" s="623"/>
      <c r="EB29" s="623"/>
      <c r="EC29" s="635"/>
    </row>
    <row r="30" spans="2:133" ht="11.25" customHeight="1" x14ac:dyDescent="0.15">
      <c r="B30" s="605" t="s">
        <v>308</v>
      </c>
      <c r="C30" s="606"/>
      <c r="D30" s="606"/>
      <c r="E30" s="606"/>
      <c r="F30" s="606"/>
      <c r="G30" s="606"/>
      <c r="H30" s="606"/>
      <c r="I30" s="606"/>
      <c r="J30" s="606"/>
      <c r="K30" s="606"/>
      <c r="L30" s="606"/>
      <c r="M30" s="606"/>
      <c r="N30" s="606"/>
      <c r="O30" s="606"/>
      <c r="P30" s="606"/>
      <c r="Q30" s="607"/>
      <c r="R30" s="608">
        <v>293023</v>
      </c>
      <c r="S30" s="609"/>
      <c r="T30" s="609"/>
      <c r="U30" s="609"/>
      <c r="V30" s="609"/>
      <c r="W30" s="609"/>
      <c r="X30" s="609"/>
      <c r="Y30" s="610"/>
      <c r="Z30" s="646">
        <v>8</v>
      </c>
      <c r="AA30" s="646"/>
      <c r="AB30" s="646"/>
      <c r="AC30" s="646"/>
      <c r="AD30" s="647" t="s">
        <v>130</v>
      </c>
      <c r="AE30" s="647"/>
      <c r="AF30" s="647"/>
      <c r="AG30" s="647"/>
      <c r="AH30" s="647"/>
      <c r="AI30" s="647"/>
      <c r="AJ30" s="647"/>
      <c r="AK30" s="647"/>
      <c r="AL30" s="611" t="s">
        <v>130</v>
      </c>
      <c r="AM30" s="612"/>
      <c r="AN30" s="612"/>
      <c r="AO30" s="648"/>
      <c r="AP30" s="660" t="s">
        <v>225</v>
      </c>
      <c r="AQ30" s="661"/>
      <c r="AR30" s="661"/>
      <c r="AS30" s="661"/>
      <c r="AT30" s="661"/>
      <c r="AU30" s="661"/>
      <c r="AV30" s="661"/>
      <c r="AW30" s="661"/>
      <c r="AX30" s="661"/>
      <c r="AY30" s="661"/>
      <c r="AZ30" s="661"/>
      <c r="BA30" s="661"/>
      <c r="BB30" s="661"/>
      <c r="BC30" s="661"/>
      <c r="BD30" s="661"/>
      <c r="BE30" s="661"/>
      <c r="BF30" s="662"/>
      <c r="BG30" s="660" t="s">
        <v>309</v>
      </c>
      <c r="BH30" s="680"/>
      <c r="BI30" s="680"/>
      <c r="BJ30" s="680"/>
      <c r="BK30" s="680"/>
      <c r="BL30" s="680"/>
      <c r="BM30" s="680"/>
      <c r="BN30" s="680"/>
      <c r="BO30" s="680"/>
      <c r="BP30" s="680"/>
      <c r="BQ30" s="681"/>
      <c r="BR30" s="660" t="s">
        <v>310</v>
      </c>
      <c r="BS30" s="680"/>
      <c r="BT30" s="680"/>
      <c r="BU30" s="680"/>
      <c r="BV30" s="680"/>
      <c r="BW30" s="680"/>
      <c r="BX30" s="680"/>
      <c r="BY30" s="680"/>
      <c r="BZ30" s="680"/>
      <c r="CA30" s="680"/>
      <c r="CB30" s="681"/>
      <c r="CD30" s="629"/>
      <c r="CE30" s="630"/>
      <c r="CF30" s="605" t="s">
        <v>311</v>
      </c>
      <c r="CG30" s="606"/>
      <c r="CH30" s="606"/>
      <c r="CI30" s="606"/>
      <c r="CJ30" s="606"/>
      <c r="CK30" s="606"/>
      <c r="CL30" s="606"/>
      <c r="CM30" s="606"/>
      <c r="CN30" s="606"/>
      <c r="CO30" s="606"/>
      <c r="CP30" s="606"/>
      <c r="CQ30" s="607"/>
      <c r="CR30" s="608">
        <v>426812</v>
      </c>
      <c r="CS30" s="609"/>
      <c r="CT30" s="609"/>
      <c r="CU30" s="609"/>
      <c r="CV30" s="609"/>
      <c r="CW30" s="609"/>
      <c r="CX30" s="609"/>
      <c r="CY30" s="610"/>
      <c r="CZ30" s="611">
        <v>12.4</v>
      </c>
      <c r="DA30" s="623"/>
      <c r="DB30" s="623"/>
      <c r="DC30" s="624"/>
      <c r="DD30" s="614">
        <v>424868</v>
      </c>
      <c r="DE30" s="609"/>
      <c r="DF30" s="609"/>
      <c r="DG30" s="609"/>
      <c r="DH30" s="609"/>
      <c r="DI30" s="609"/>
      <c r="DJ30" s="609"/>
      <c r="DK30" s="610"/>
      <c r="DL30" s="614">
        <v>379696</v>
      </c>
      <c r="DM30" s="609"/>
      <c r="DN30" s="609"/>
      <c r="DO30" s="609"/>
      <c r="DP30" s="609"/>
      <c r="DQ30" s="609"/>
      <c r="DR30" s="609"/>
      <c r="DS30" s="609"/>
      <c r="DT30" s="609"/>
      <c r="DU30" s="609"/>
      <c r="DV30" s="610"/>
      <c r="DW30" s="611">
        <v>16.5</v>
      </c>
      <c r="DX30" s="623"/>
      <c r="DY30" s="623"/>
      <c r="DZ30" s="623"/>
      <c r="EA30" s="623"/>
      <c r="EB30" s="623"/>
      <c r="EC30" s="635"/>
    </row>
    <row r="31" spans="2:133" ht="11.25" customHeight="1" x14ac:dyDescent="0.15">
      <c r="B31" s="683" t="s">
        <v>312</v>
      </c>
      <c r="C31" s="684"/>
      <c r="D31" s="684"/>
      <c r="E31" s="684"/>
      <c r="F31" s="684"/>
      <c r="G31" s="684"/>
      <c r="H31" s="684"/>
      <c r="I31" s="684"/>
      <c r="J31" s="684"/>
      <c r="K31" s="684"/>
      <c r="L31" s="684"/>
      <c r="M31" s="684"/>
      <c r="N31" s="684"/>
      <c r="O31" s="684"/>
      <c r="P31" s="684"/>
      <c r="Q31" s="685"/>
      <c r="R31" s="608" t="s">
        <v>130</v>
      </c>
      <c r="S31" s="609"/>
      <c r="T31" s="609"/>
      <c r="U31" s="609"/>
      <c r="V31" s="609"/>
      <c r="W31" s="609"/>
      <c r="X31" s="609"/>
      <c r="Y31" s="610"/>
      <c r="Z31" s="646" t="s">
        <v>239</v>
      </c>
      <c r="AA31" s="646"/>
      <c r="AB31" s="646"/>
      <c r="AC31" s="646"/>
      <c r="AD31" s="647" t="s">
        <v>130</v>
      </c>
      <c r="AE31" s="647"/>
      <c r="AF31" s="647"/>
      <c r="AG31" s="647"/>
      <c r="AH31" s="647"/>
      <c r="AI31" s="647"/>
      <c r="AJ31" s="647"/>
      <c r="AK31" s="647"/>
      <c r="AL31" s="611" t="s">
        <v>130</v>
      </c>
      <c r="AM31" s="612"/>
      <c r="AN31" s="612"/>
      <c r="AO31" s="648"/>
      <c r="AP31" s="674" t="s">
        <v>313</v>
      </c>
      <c r="AQ31" s="675"/>
      <c r="AR31" s="675"/>
      <c r="AS31" s="675"/>
      <c r="AT31" s="676" t="s">
        <v>314</v>
      </c>
      <c r="AU31" s="212"/>
      <c r="AV31" s="212"/>
      <c r="AW31" s="212"/>
      <c r="AX31" s="666" t="s">
        <v>189</v>
      </c>
      <c r="AY31" s="667"/>
      <c r="AZ31" s="667"/>
      <c r="BA31" s="667"/>
      <c r="BB31" s="667"/>
      <c r="BC31" s="667"/>
      <c r="BD31" s="667"/>
      <c r="BE31" s="667"/>
      <c r="BF31" s="668"/>
      <c r="BG31" s="670">
        <v>99.7</v>
      </c>
      <c r="BH31" s="671"/>
      <c r="BI31" s="671"/>
      <c r="BJ31" s="671"/>
      <c r="BK31" s="671"/>
      <c r="BL31" s="671"/>
      <c r="BM31" s="672">
        <v>99.4</v>
      </c>
      <c r="BN31" s="671"/>
      <c r="BO31" s="671"/>
      <c r="BP31" s="671"/>
      <c r="BQ31" s="673"/>
      <c r="BR31" s="670">
        <v>99.9</v>
      </c>
      <c r="BS31" s="671"/>
      <c r="BT31" s="671"/>
      <c r="BU31" s="671"/>
      <c r="BV31" s="671"/>
      <c r="BW31" s="671"/>
      <c r="BX31" s="672">
        <v>99.7</v>
      </c>
      <c r="BY31" s="671"/>
      <c r="BZ31" s="671"/>
      <c r="CA31" s="671"/>
      <c r="CB31" s="673"/>
      <c r="CD31" s="629"/>
      <c r="CE31" s="630"/>
      <c r="CF31" s="605" t="s">
        <v>315</v>
      </c>
      <c r="CG31" s="606"/>
      <c r="CH31" s="606"/>
      <c r="CI31" s="606"/>
      <c r="CJ31" s="606"/>
      <c r="CK31" s="606"/>
      <c r="CL31" s="606"/>
      <c r="CM31" s="606"/>
      <c r="CN31" s="606"/>
      <c r="CO31" s="606"/>
      <c r="CP31" s="606"/>
      <c r="CQ31" s="607"/>
      <c r="CR31" s="608">
        <v>5134</v>
      </c>
      <c r="CS31" s="621"/>
      <c r="CT31" s="621"/>
      <c r="CU31" s="621"/>
      <c r="CV31" s="621"/>
      <c r="CW31" s="621"/>
      <c r="CX31" s="621"/>
      <c r="CY31" s="622"/>
      <c r="CZ31" s="611">
        <v>0.1</v>
      </c>
      <c r="DA31" s="623"/>
      <c r="DB31" s="623"/>
      <c r="DC31" s="624"/>
      <c r="DD31" s="614">
        <v>5134</v>
      </c>
      <c r="DE31" s="621"/>
      <c r="DF31" s="621"/>
      <c r="DG31" s="621"/>
      <c r="DH31" s="621"/>
      <c r="DI31" s="621"/>
      <c r="DJ31" s="621"/>
      <c r="DK31" s="622"/>
      <c r="DL31" s="614">
        <v>5134</v>
      </c>
      <c r="DM31" s="621"/>
      <c r="DN31" s="621"/>
      <c r="DO31" s="621"/>
      <c r="DP31" s="621"/>
      <c r="DQ31" s="621"/>
      <c r="DR31" s="621"/>
      <c r="DS31" s="621"/>
      <c r="DT31" s="621"/>
      <c r="DU31" s="621"/>
      <c r="DV31" s="622"/>
      <c r="DW31" s="611">
        <v>0.2</v>
      </c>
      <c r="DX31" s="623"/>
      <c r="DY31" s="623"/>
      <c r="DZ31" s="623"/>
      <c r="EA31" s="623"/>
      <c r="EB31" s="623"/>
      <c r="EC31" s="635"/>
    </row>
    <row r="32" spans="2:133" ht="11.25" customHeight="1" x14ac:dyDescent="0.15">
      <c r="B32" s="605" t="s">
        <v>316</v>
      </c>
      <c r="C32" s="606"/>
      <c r="D32" s="606"/>
      <c r="E32" s="606"/>
      <c r="F32" s="606"/>
      <c r="G32" s="606"/>
      <c r="H32" s="606"/>
      <c r="I32" s="606"/>
      <c r="J32" s="606"/>
      <c r="K32" s="606"/>
      <c r="L32" s="606"/>
      <c r="M32" s="606"/>
      <c r="N32" s="606"/>
      <c r="O32" s="606"/>
      <c r="P32" s="606"/>
      <c r="Q32" s="607"/>
      <c r="R32" s="608">
        <v>192513</v>
      </c>
      <c r="S32" s="609"/>
      <c r="T32" s="609"/>
      <c r="U32" s="609"/>
      <c r="V32" s="609"/>
      <c r="W32" s="609"/>
      <c r="X32" s="609"/>
      <c r="Y32" s="610"/>
      <c r="Z32" s="646">
        <v>5.3</v>
      </c>
      <c r="AA32" s="646"/>
      <c r="AB32" s="646"/>
      <c r="AC32" s="646"/>
      <c r="AD32" s="647" t="s">
        <v>130</v>
      </c>
      <c r="AE32" s="647"/>
      <c r="AF32" s="647"/>
      <c r="AG32" s="647"/>
      <c r="AH32" s="647"/>
      <c r="AI32" s="647"/>
      <c r="AJ32" s="647"/>
      <c r="AK32" s="647"/>
      <c r="AL32" s="611" t="s">
        <v>130</v>
      </c>
      <c r="AM32" s="612"/>
      <c r="AN32" s="612"/>
      <c r="AO32" s="648"/>
      <c r="AP32" s="649"/>
      <c r="AQ32" s="650"/>
      <c r="AR32" s="650"/>
      <c r="AS32" s="650"/>
      <c r="AT32" s="677"/>
      <c r="AU32" s="208" t="s">
        <v>317</v>
      </c>
      <c r="AX32" s="605" t="s">
        <v>318</v>
      </c>
      <c r="AY32" s="606"/>
      <c r="AZ32" s="606"/>
      <c r="BA32" s="606"/>
      <c r="BB32" s="606"/>
      <c r="BC32" s="606"/>
      <c r="BD32" s="606"/>
      <c r="BE32" s="606"/>
      <c r="BF32" s="607"/>
      <c r="BG32" s="679">
        <v>99.6</v>
      </c>
      <c r="BH32" s="621"/>
      <c r="BI32" s="621"/>
      <c r="BJ32" s="621"/>
      <c r="BK32" s="621"/>
      <c r="BL32" s="621"/>
      <c r="BM32" s="612">
        <v>99.2</v>
      </c>
      <c r="BN32" s="621"/>
      <c r="BO32" s="621"/>
      <c r="BP32" s="621"/>
      <c r="BQ32" s="644"/>
      <c r="BR32" s="679">
        <v>99.9</v>
      </c>
      <c r="BS32" s="621"/>
      <c r="BT32" s="621"/>
      <c r="BU32" s="621"/>
      <c r="BV32" s="621"/>
      <c r="BW32" s="621"/>
      <c r="BX32" s="612">
        <v>99.5</v>
      </c>
      <c r="BY32" s="621"/>
      <c r="BZ32" s="621"/>
      <c r="CA32" s="621"/>
      <c r="CB32" s="644"/>
      <c r="CD32" s="631"/>
      <c r="CE32" s="632"/>
      <c r="CF32" s="605" t="s">
        <v>319</v>
      </c>
      <c r="CG32" s="606"/>
      <c r="CH32" s="606"/>
      <c r="CI32" s="606"/>
      <c r="CJ32" s="606"/>
      <c r="CK32" s="606"/>
      <c r="CL32" s="606"/>
      <c r="CM32" s="606"/>
      <c r="CN32" s="606"/>
      <c r="CO32" s="606"/>
      <c r="CP32" s="606"/>
      <c r="CQ32" s="607"/>
      <c r="CR32" s="608">
        <v>192</v>
      </c>
      <c r="CS32" s="609"/>
      <c r="CT32" s="609"/>
      <c r="CU32" s="609"/>
      <c r="CV32" s="609"/>
      <c r="CW32" s="609"/>
      <c r="CX32" s="609"/>
      <c r="CY32" s="610"/>
      <c r="CZ32" s="611">
        <v>0</v>
      </c>
      <c r="DA32" s="623"/>
      <c r="DB32" s="623"/>
      <c r="DC32" s="624"/>
      <c r="DD32" s="614">
        <v>192</v>
      </c>
      <c r="DE32" s="609"/>
      <c r="DF32" s="609"/>
      <c r="DG32" s="609"/>
      <c r="DH32" s="609"/>
      <c r="DI32" s="609"/>
      <c r="DJ32" s="609"/>
      <c r="DK32" s="610"/>
      <c r="DL32" s="614">
        <v>192</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320</v>
      </c>
      <c r="C33" s="606"/>
      <c r="D33" s="606"/>
      <c r="E33" s="606"/>
      <c r="F33" s="606"/>
      <c r="G33" s="606"/>
      <c r="H33" s="606"/>
      <c r="I33" s="606"/>
      <c r="J33" s="606"/>
      <c r="K33" s="606"/>
      <c r="L33" s="606"/>
      <c r="M33" s="606"/>
      <c r="N33" s="606"/>
      <c r="O33" s="606"/>
      <c r="P33" s="606"/>
      <c r="Q33" s="607"/>
      <c r="R33" s="608">
        <v>7965</v>
      </c>
      <c r="S33" s="609"/>
      <c r="T33" s="609"/>
      <c r="U33" s="609"/>
      <c r="V33" s="609"/>
      <c r="W33" s="609"/>
      <c r="X33" s="609"/>
      <c r="Y33" s="610"/>
      <c r="Z33" s="646">
        <v>0.2</v>
      </c>
      <c r="AA33" s="646"/>
      <c r="AB33" s="646"/>
      <c r="AC33" s="646"/>
      <c r="AD33" s="647">
        <v>2643</v>
      </c>
      <c r="AE33" s="647"/>
      <c r="AF33" s="647"/>
      <c r="AG33" s="647"/>
      <c r="AH33" s="647"/>
      <c r="AI33" s="647"/>
      <c r="AJ33" s="647"/>
      <c r="AK33" s="647"/>
      <c r="AL33" s="611">
        <v>0.1</v>
      </c>
      <c r="AM33" s="612"/>
      <c r="AN33" s="612"/>
      <c r="AO33" s="648"/>
      <c r="AP33" s="651"/>
      <c r="AQ33" s="652"/>
      <c r="AR33" s="652"/>
      <c r="AS33" s="652"/>
      <c r="AT33" s="678"/>
      <c r="AU33" s="213"/>
      <c r="AV33" s="213"/>
      <c r="AW33" s="213"/>
      <c r="AX33" s="589" t="s">
        <v>321</v>
      </c>
      <c r="AY33" s="590"/>
      <c r="AZ33" s="590"/>
      <c r="BA33" s="590"/>
      <c r="BB33" s="590"/>
      <c r="BC33" s="590"/>
      <c r="BD33" s="590"/>
      <c r="BE33" s="590"/>
      <c r="BF33" s="591"/>
      <c r="BG33" s="669">
        <v>99.7</v>
      </c>
      <c r="BH33" s="593"/>
      <c r="BI33" s="593"/>
      <c r="BJ33" s="593"/>
      <c r="BK33" s="593"/>
      <c r="BL33" s="593"/>
      <c r="BM33" s="639">
        <v>99.5</v>
      </c>
      <c r="BN33" s="593"/>
      <c r="BO33" s="593"/>
      <c r="BP33" s="593"/>
      <c r="BQ33" s="656"/>
      <c r="BR33" s="669">
        <v>99.9</v>
      </c>
      <c r="BS33" s="593"/>
      <c r="BT33" s="593"/>
      <c r="BU33" s="593"/>
      <c r="BV33" s="593"/>
      <c r="BW33" s="593"/>
      <c r="BX33" s="639">
        <v>99.7</v>
      </c>
      <c r="BY33" s="593"/>
      <c r="BZ33" s="593"/>
      <c r="CA33" s="593"/>
      <c r="CB33" s="656"/>
      <c r="CD33" s="605" t="s">
        <v>322</v>
      </c>
      <c r="CE33" s="606"/>
      <c r="CF33" s="606"/>
      <c r="CG33" s="606"/>
      <c r="CH33" s="606"/>
      <c r="CI33" s="606"/>
      <c r="CJ33" s="606"/>
      <c r="CK33" s="606"/>
      <c r="CL33" s="606"/>
      <c r="CM33" s="606"/>
      <c r="CN33" s="606"/>
      <c r="CO33" s="606"/>
      <c r="CP33" s="606"/>
      <c r="CQ33" s="607"/>
      <c r="CR33" s="608">
        <v>1803578</v>
      </c>
      <c r="CS33" s="621"/>
      <c r="CT33" s="621"/>
      <c r="CU33" s="621"/>
      <c r="CV33" s="621"/>
      <c r="CW33" s="621"/>
      <c r="CX33" s="621"/>
      <c r="CY33" s="622"/>
      <c r="CZ33" s="611">
        <v>52.5</v>
      </c>
      <c r="DA33" s="623"/>
      <c r="DB33" s="623"/>
      <c r="DC33" s="624"/>
      <c r="DD33" s="614">
        <v>1397543</v>
      </c>
      <c r="DE33" s="621"/>
      <c r="DF33" s="621"/>
      <c r="DG33" s="621"/>
      <c r="DH33" s="621"/>
      <c r="DI33" s="621"/>
      <c r="DJ33" s="621"/>
      <c r="DK33" s="622"/>
      <c r="DL33" s="614">
        <v>946170</v>
      </c>
      <c r="DM33" s="621"/>
      <c r="DN33" s="621"/>
      <c r="DO33" s="621"/>
      <c r="DP33" s="621"/>
      <c r="DQ33" s="621"/>
      <c r="DR33" s="621"/>
      <c r="DS33" s="621"/>
      <c r="DT33" s="621"/>
      <c r="DU33" s="621"/>
      <c r="DV33" s="622"/>
      <c r="DW33" s="611">
        <v>41.1</v>
      </c>
      <c r="DX33" s="623"/>
      <c r="DY33" s="623"/>
      <c r="DZ33" s="623"/>
      <c r="EA33" s="623"/>
      <c r="EB33" s="623"/>
      <c r="EC33" s="635"/>
    </row>
    <row r="34" spans="2:133" ht="11.25" customHeight="1" x14ac:dyDescent="0.15">
      <c r="B34" s="605" t="s">
        <v>323</v>
      </c>
      <c r="C34" s="606"/>
      <c r="D34" s="606"/>
      <c r="E34" s="606"/>
      <c r="F34" s="606"/>
      <c r="G34" s="606"/>
      <c r="H34" s="606"/>
      <c r="I34" s="606"/>
      <c r="J34" s="606"/>
      <c r="K34" s="606"/>
      <c r="L34" s="606"/>
      <c r="M34" s="606"/>
      <c r="N34" s="606"/>
      <c r="O34" s="606"/>
      <c r="P34" s="606"/>
      <c r="Q34" s="607"/>
      <c r="R34" s="608">
        <v>9797</v>
      </c>
      <c r="S34" s="609"/>
      <c r="T34" s="609"/>
      <c r="U34" s="609"/>
      <c r="V34" s="609"/>
      <c r="W34" s="609"/>
      <c r="X34" s="609"/>
      <c r="Y34" s="610"/>
      <c r="Z34" s="646">
        <v>0.3</v>
      </c>
      <c r="AA34" s="646"/>
      <c r="AB34" s="646"/>
      <c r="AC34" s="646"/>
      <c r="AD34" s="647" t="s">
        <v>239</v>
      </c>
      <c r="AE34" s="647"/>
      <c r="AF34" s="647"/>
      <c r="AG34" s="647"/>
      <c r="AH34" s="647"/>
      <c r="AI34" s="647"/>
      <c r="AJ34" s="647"/>
      <c r="AK34" s="647"/>
      <c r="AL34" s="611" t="s">
        <v>130</v>
      </c>
      <c r="AM34" s="612"/>
      <c r="AN34" s="612"/>
      <c r="AO34" s="648"/>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5" t="s">
        <v>324</v>
      </c>
      <c r="CE34" s="606"/>
      <c r="CF34" s="606"/>
      <c r="CG34" s="606"/>
      <c r="CH34" s="606"/>
      <c r="CI34" s="606"/>
      <c r="CJ34" s="606"/>
      <c r="CK34" s="606"/>
      <c r="CL34" s="606"/>
      <c r="CM34" s="606"/>
      <c r="CN34" s="606"/>
      <c r="CO34" s="606"/>
      <c r="CP34" s="606"/>
      <c r="CQ34" s="607"/>
      <c r="CR34" s="608">
        <v>578715</v>
      </c>
      <c r="CS34" s="609"/>
      <c r="CT34" s="609"/>
      <c r="CU34" s="609"/>
      <c r="CV34" s="609"/>
      <c r="CW34" s="609"/>
      <c r="CX34" s="609"/>
      <c r="CY34" s="610"/>
      <c r="CZ34" s="611">
        <v>16.899999999999999</v>
      </c>
      <c r="DA34" s="623"/>
      <c r="DB34" s="623"/>
      <c r="DC34" s="624"/>
      <c r="DD34" s="614">
        <v>367362</v>
      </c>
      <c r="DE34" s="609"/>
      <c r="DF34" s="609"/>
      <c r="DG34" s="609"/>
      <c r="DH34" s="609"/>
      <c r="DI34" s="609"/>
      <c r="DJ34" s="609"/>
      <c r="DK34" s="610"/>
      <c r="DL34" s="614">
        <v>310626</v>
      </c>
      <c r="DM34" s="609"/>
      <c r="DN34" s="609"/>
      <c r="DO34" s="609"/>
      <c r="DP34" s="609"/>
      <c r="DQ34" s="609"/>
      <c r="DR34" s="609"/>
      <c r="DS34" s="609"/>
      <c r="DT34" s="609"/>
      <c r="DU34" s="609"/>
      <c r="DV34" s="610"/>
      <c r="DW34" s="611">
        <v>13.5</v>
      </c>
      <c r="DX34" s="623"/>
      <c r="DY34" s="623"/>
      <c r="DZ34" s="623"/>
      <c r="EA34" s="623"/>
      <c r="EB34" s="623"/>
      <c r="EC34" s="635"/>
    </row>
    <row r="35" spans="2:133" ht="11.25" customHeight="1" x14ac:dyDescent="0.15">
      <c r="B35" s="605" t="s">
        <v>325</v>
      </c>
      <c r="C35" s="606"/>
      <c r="D35" s="606"/>
      <c r="E35" s="606"/>
      <c r="F35" s="606"/>
      <c r="G35" s="606"/>
      <c r="H35" s="606"/>
      <c r="I35" s="606"/>
      <c r="J35" s="606"/>
      <c r="K35" s="606"/>
      <c r="L35" s="606"/>
      <c r="M35" s="606"/>
      <c r="N35" s="606"/>
      <c r="O35" s="606"/>
      <c r="P35" s="606"/>
      <c r="Q35" s="607"/>
      <c r="R35" s="608">
        <v>150286</v>
      </c>
      <c r="S35" s="609"/>
      <c r="T35" s="609"/>
      <c r="U35" s="609"/>
      <c r="V35" s="609"/>
      <c r="W35" s="609"/>
      <c r="X35" s="609"/>
      <c r="Y35" s="610"/>
      <c r="Z35" s="646">
        <v>4.0999999999999996</v>
      </c>
      <c r="AA35" s="646"/>
      <c r="AB35" s="646"/>
      <c r="AC35" s="646"/>
      <c r="AD35" s="647" t="s">
        <v>130</v>
      </c>
      <c r="AE35" s="647"/>
      <c r="AF35" s="647"/>
      <c r="AG35" s="647"/>
      <c r="AH35" s="647"/>
      <c r="AI35" s="647"/>
      <c r="AJ35" s="647"/>
      <c r="AK35" s="647"/>
      <c r="AL35" s="611" t="s">
        <v>239</v>
      </c>
      <c r="AM35" s="612"/>
      <c r="AN35" s="612"/>
      <c r="AO35" s="648"/>
      <c r="AP35" s="218"/>
      <c r="AQ35" s="660" t="s">
        <v>326</v>
      </c>
      <c r="AR35" s="661"/>
      <c r="AS35" s="661"/>
      <c r="AT35" s="661"/>
      <c r="AU35" s="661"/>
      <c r="AV35" s="661"/>
      <c r="AW35" s="661"/>
      <c r="AX35" s="661"/>
      <c r="AY35" s="661"/>
      <c r="AZ35" s="661"/>
      <c r="BA35" s="661"/>
      <c r="BB35" s="661"/>
      <c r="BC35" s="661"/>
      <c r="BD35" s="661"/>
      <c r="BE35" s="661"/>
      <c r="BF35" s="662"/>
      <c r="BG35" s="660" t="s">
        <v>327</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328</v>
      </c>
      <c r="CE35" s="606"/>
      <c r="CF35" s="606"/>
      <c r="CG35" s="606"/>
      <c r="CH35" s="606"/>
      <c r="CI35" s="606"/>
      <c r="CJ35" s="606"/>
      <c r="CK35" s="606"/>
      <c r="CL35" s="606"/>
      <c r="CM35" s="606"/>
      <c r="CN35" s="606"/>
      <c r="CO35" s="606"/>
      <c r="CP35" s="606"/>
      <c r="CQ35" s="607"/>
      <c r="CR35" s="608">
        <v>179487</v>
      </c>
      <c r="CS35" s="621"/>
      <c r="CT35" s="621"/>
      <c r="CU35" s="621"/>
      <c r="CV35" s="621"/>
      <c r="CW35" s="621"/>
      <c r="CX35" s="621"/>
      <c r="CY35" s="622"/>
      <c r="CZ35" s="611">
        <v>5.2</v>
      </c>
      <c r="DA35" s="623"/>
      <c r="DB35" s="623"/>
      <c r="DC35" s="624"/>
      <c r="DD35" s="614">
        <v>178117</v>
      </c>
      <c r="DE35" s="621"/>
      <c r="DF35" s="621"/>
      <c r="DG35" s="621"/>
      <c r="DH35" s="621"/>
      <c r="DI35" s="621"/>
      <c r="DJ35" s="621"/>
      <c r="DK35" s="622"/>
      <c r="DL35" s="614">
        <v>130082</v>
      </c>
      <c r="DM35" s="621"/>
      <c r="DN35" s="621"/>
      <c r="DO35" s="621"/>
      <c r="DP35" s="621"/>
      <c r="DQ35" s="621"/>
      <c r="DR35" s="621"/>
      <c r="DS35" s="621"/>
      <c r="DT35" s="621"/>
      <c r="DU35" s="621"/>
      <c r="DV35" s="622"/>
      <c r="DW35" s="611">
        <v>5.7</v>
      </c>
      <c r="DX35" s="623"/>
      <c r="DY35" s="623"/>
      <c r="DZ35" s="623"/>
      <c r="EA35" s="623"/>
      <c r="EB35" s="623"/>
      <c r="EC35" s="635"/>
    </row>
    <row r="36" spans="2:133" ht="11.25" customHeight="1" x14ac:dyDescent="0.15">
      <c r="B36" s="605" t="s">
        <v>329</v>
      </c>
      <c r="C36" s="606"/>
      <c r="D36" s="606"/>
      <c r="E36" s="606"/>
      <c r="F36" s="606"/>
      <c r="G36" s="606"/>
      <c r="H36" s="606"/>
      <c r="I36" s="606"/>
      <c r="J36" s="606"/>
      <c r="K36" s="606"/>
      <c r="L36" s="606"/>
      <c r="M36" s="606"/>
      <c r="N36" s="606"/>
      <c r="O36" s="606"/>
      <c r="P36" s="606"/>
      <c r="Q36" s="607"/>
      <c r="R36" s="608">
        <v>126887</v>
      </c>
      <c r="S36" s="609"/>
      <c r="T36" s="609"/>
      <c r="U36" s="609"/>
      <c r="V36" s="609"/>
      <c r="W36" s="609"/>
      <c r="X36" s="609"/>
      <c r="Y36" s="610"/>
      <c r="Z36" s="646">
        <v>3.5</v>
      </c>
      <c r="AA36" s="646"/>
      <c r="AB36" s="646"/>
      <c r="AC36" s="646"/>
      <c r="AD36" s="647" t="s">
        <v>130</v>
      </c>
      <c r="AE36" s="647"/>
      <c r="AF36" s="647"/>
      <c r="AG36" s="647"/>
      <c r="AH36" s="647"/>
      <c r="AI36" s="647"/>
      <c r="AJ36" s="647"/>
      <c r="AK36" s="647"/>
      <c r="AL36" s="611" t="s">
        <v>239</v>
      </c>
      <c r="AM36" s="612"/>
      <c r="AN36" s="612"/>
      <c r="AO36" s="648"/>
      <c r="AP36" s="218"/>
      <c r="AQ36" s="657" t="s">
        <v>330</v>
      </c>
      <c r="AR36" s="658"/>
      <c r="AS36" s="658"/>
      <c r="AT36" s="658"/>
      <c r="AU36" s="658"/>
      <c r="AV36" s="658"/>
      <c r="AW36" s="658"/>
      <c r="AX36" s="658"/>
      <c r="AY36" s="659"/>
      <c r="AZ36" s="663">
        <v>435287</v>
      </c>
      <c r="BA36" s="664"/>
      <c r="BB36" s="664"/>
      <c r="BC36" s="664"/>
      <c r="BD36" s="664"/>
      <c r="BE36" s="664"/>
      <c r="BF36" s="665"/>
      <c r="BG36" s="666" t="s">
        <v>331</v>
      </c>
      <c r="BH36" s="667"/>
      <c r="BI36" s="667"/>
      <c r="BJ36" s="667"/>
      <c r="BK36" s="667"/>
      <c r="BL36" s="667"/>
      <c r="BM36" s="667"/>
      <c r="BN36" s="667"/>
      <c r="BO36" s="667"/>
      <c r="BP36" s="667"/>
      <c r="BQ36" s="667"/>
      <c r="BR36" s="667"/>
      <c r="BS36" s="667"/>
      <c r="BT36" s="667"/>
      <c r="BU36" s="668"/>
      <c r="BV36" s="663">
        <v>17061</v>
      </c>
      <c r="BW36" s="664"/>
      <c r="BX36" s="664"/>
      <c r="BY36" s="664"/>
      <c r="BZ36" s="664"/>
      <c r="CA36" s="664"/>
      <c r="CB36" s="665"/>
      <c r="CD36" s="605" t="s">
        <v>332</v>
      </c>
      <c r="CE36" s="606"/>
      <c r="CF36" s="606"/>
      <c r="CG36" s="606"/>
      <c r="CH36" s="606"/>
      <c r="CI36" s="606"/>
      <c r="CJ36" s="606"/>
      <c r="CK36" s="606"/>
      <c r="CL36" s="606"/>
      <c r="CM36" s="606"/>
      <c r="CN36" s="606"/>
      <c r="CO36" s="606"/>
      <c r="CP36" s="606"/>
      <c r="CQ36" s="607"/>
      <c r="CR36" s="608">
        <v>520288</v>
      </c>
      <c r="CS36" s="609"/>
      <c r="CT36" s="609"/>
      <c r="CU36" s="609"/>
      <c r="CV36" s="609"/>
      <c r="CW36" s="609"/>
      <c r="CX36" s="609"/>
      <c r="CY36" s="610"/>
      <c r="CZ36" s="611">
        <v>15.2</v>
      </c>
      <c r="DA36" s="623"/>
      <c r="DB36" s="623"/>
      <c r="DC36" s="624"/>
      <c r="DD36" s="614">
        <v>380361</v>
      </c>
      <c r="DE36" s="609"/>
      <c r="DF36" s="609"/>
      <c r="DG36" s="609"/>
      <c r="DH36" s="609"/>
      <c r="DI36" s="609"/>
      <c r="DJ36" s="609"/>
      <c r="DK36" s="610"/>
      <c r="DL36" s="614">
        <v>256650</v>
      </c>
      <c r="DM36" s="609"/>
      <c r="DN36" s="609"/>
      <c r="DO36" s="609"/>
      <c r="DP36" s="609"/>
      <c r="DQ36" s="609"/>
      <c r="DR36" s="609"/>
      <c r="DS36" s="609"/>
      <c r="DT36" s="609"/>
      <c r="DU36" s="609"/>
      <c r="DV36" s="610"/>
      <c r="DW36" s="611">
        <v>11.2</v>
      </c>
      <c r="DX36" s="623"/>
      <c r="DY36" s="623"/>
      <c r="DZ36" s="623"/>
      <c r="EA36" s="623"/>
      <c r="EB36" s="623"/>
      <c r="EC36" s="635"/>
    </row>
    <row r="37" spans="2:133" ht="11.25" customHeight="1" x14ac:dyDescent="0.15">
      <c r="B37" s="605" t="s">
        <v>333</v>
      </c>
      <c r="C37" s="606"/>
      <c r="D37" s="606"/>
      <c r="E37" s="606"/>
      <c r="F37" s="606"/>
      <c r="G37" s="606"/>
      <c r="H37" s="606"/>
      <c r="I37" s="606"/>
      <c r="J37" s="606"/>
      <c r="K37" s="606"/>
      <c r="L37" s="606"/>
      <c r="M37" s="606"/>
      <c r="N37" s="606"/>
      <c r="O37" s="606"/>
      <c r="P37" s="606"/>
      <c r="Q37" s="607"/>
      <c r="R37" s="608">
        <v>75885</v>
      </c>
      <c r="S37" s="609"/>
      <c r="T37" s="609"/>
      <c r="U37" s="609"/>
      <c r="V37" s="609"/>
      <c r="W37" s="609"/>
      <c r="X37" s="609"/>
      <c r="Y37" s="610"/>
      <c r="Z37" s="646">
        <v>2.1</v>
      </c>
      <c r="AA37" s="646"/>
      <c r="AB37" s="646"/>
      <c r="AC37" s="646"/>
      <c r="AD37" s="647">
        <v>2896</v>
      </c>
      <c r="AE37" s="647"/>
      <c r="AF37" s="647"/>
      <c r="AG37" s="647"/>
      <c r="AH37" s="647"/>
      <c r="AI37" s="647"/>
      <c r="AJ37" s="647"/>
      <c r="AK37" s="647"/>
      <c r="AL37" s="611">
        <v>0.1</v>
      </c>
      <c r="AM37" s="612"/>
      <c r="AN37" s="612"/>
      <c r="AO37" s="648"/>
      <c r="AQ37" s="641" t="s">
        <v>334</v>
      </c>
      <c r="AR37" s="642"/>
      <c r="AS37" s="642"/>
      <c r="AT37" s="642"/>
      <c r="AU37" s="642"/>
      <c r="AV37" s="642"/>
      <c r="AW37" s="642"/>
      <c r="AX37" s="642"/>
      <c r="AY37" s="643"/>
      <c r="AZ37" s="608">
        <v>106172</v>
      </c>
      <c r="BA37" s="609"/>
      <c r="BB37" s="609"/>
      <c r="BC37" s="609"/>
      <c r="BD37" s="621"/>
      <c r="BE37" s="621"/>
      <c r="BF37" s="644"/>
      <c r="BG37" s="605" t="s">
        <v>335</v>
      </c>
      <c r="BH37" s="606"/>
      <c r="BI37" s="606"/>
      <c r="BJ37" s="606"/>
      <c r="BK37" s="606"/>
      <c r="BL37" s="606"/>
      <c r="BM37" s="606"/>
      <c r="BN37" s="606"/>
      <c r="BO37" s="606"/>
      <c r="BP37" s="606"/>
      <c r="BQ37" s="606"/>
      <c r="BR37" s="606"/>
      <c r="BS37" s="606"/>
      <c r="BT37" s="606"/>
      <c r="BU37" s="607"/>
      <c r="BV37" s="608">
        <v>31473</v>
      </c>
      <c r="BW37" s="609"/>
      <c r="BX37" s="609"/>
      <c r="BY37" s="609"/>
      <c r="BZ37" s="609"/>
      <c r="CA37" s="609"/>
      <c r="CB37" s="645"/>
      <c r="CD37" s="605" t="s">
        <v>336</v>
      </c>
      <c r="CE37" s="606"/>
      <c r="CF37" s="606"/>
      <c r="CG37" s="606"/>
      <c r="CH37" s="606"/>
      <c r="CI37" s="606"/>
      <c r="CJ37" s="606"/>
      <c r="CK37" s="606"/>
      <c r="CL37" s="606"/>
      <c r="CM37" s="606"/>
      <c r="CN37" s="606"/>
      <c r="CO37" s="606"/>
      <c r="CP37" s="606"/>
      <c r="CQ37" s="607"/>
      <c r="CR37" s="608">
        <v>137539</v>
      </c>
      <c r="CS37" s="621"/>
      <c r="CT37" s="621"/>
      <c r="CU37" s="621"/>
      <c r="CV37" s="621"/>
      <c r="CW37" s="621"/>
      <c r="CX37" s="621"/>
      <c r="CY37" s="622"/>
      <c r="CZ37" s="611">
        <v>4</v>
      </c>
      <c r="DA37" s="623"/>
      <c r="DB37" s="623"/>
      <c r="DC37" s="624"/>
      <c r="DD37" s="614">
        <v>137539</v>
      </c>
      <c r="DE37" s="621"/>
      <c r="DF37" s="621"/>
      <c r="DG37" s="621"/>
      <c r="DH37" s="621"/>
      <c r="DI37" s="621"/>
      <c r="DJ37" s="621"/>
      <c r="DK37" s="622"/>
      <c r="DL37" s="614">
        <v>132064</v>
      </c>
      <c r="DM37" s="621"/>
      <c r="DN37" s="621"/>
      <c r="DO37" s="621"/>
      <c r="DP37" s="621"/>
      <c r="DQ37" s="621"/>
      <c r="DR37" s="621"/>
      <c r="DS37" s="621"/>
      <c r="DT37" s="621"/>
      <c r="DU37" s="621"/>
      <c r="DV37" s="622"/>
      <c r="DW37" s="611">
        <v>5.7</v>
      </c>
      <c r="DX37" s="623"/>
      <c r="DY37" s="623"/>
      <c r="DZ37" s="623"/>
      <c r="EA37" s="623"/>
      <c r="EB37" s="623"/>
      <c r="EC37" s="635"/>
    </row>
    <row r="38" spans="2:133" ht="11.25" customHeight="1" x14ac:dyDescent="0.15">
      <c r="B38" s="605" t="s">
        <v>337</v>
      </c>
      <c r="C38" s="606"/>
      <c r="D38" s="606"/>
      <c r="E38" s="606"/>
      <c r="F38" s="606"/>
      <c r="G38" s="606"/>
      <c r="H38" s="606"/>
      <c r="I38" s="606"/>
      <c r="J38" s="606"/>
      <c r="K38" s="606"/>
      <c r="L38" s="606"/>
      <c r="M38" s="606"/>
      <c r="N38" s="606"/>
      <c r="O38" s="606"/>
      <c r="P38" s="606"/>
      <c r="Q38" s="607"/>
      <c r="R38" s="608">
        <v>267745</v>
      </c>
      <c r="S38" s="609"/>
      <c r="T38" s="609"/>
      <c r="U38" s="609"/>
      <c r="V38" s="609"/>
      <c r="W38" s="609"/>
      <c r="X38" s="609"/>
      <c r="Y38" s="610"/>
      <c r="Z38" s="646">
        <v>7.3</v>
      </c>
      <c r="AA38" s="646"/>
      <c r="AB38" s="646"/>
      <c r="AC38" s="646"/>
      <c r="AD38" s="647" t="s">
        <v>130</v>
      </c>
      <c r="AE38" s="647"/>
      <c r="AF38" s="647"/>
      <c r="AG38" s="647"/>
      <c r="AH38" s="647"/>
      <c r="AI38" s="647"/>
      <c r="AJ38" s="647"/>
      <c r="AK38" s="647"/>
      <c r="AL38" s="611" t="s">
        <v>239</v>
      </c>
      <c r="AM38" s="612"/>
      <c r="AN38" s="612"/>
      <c r="AO38" s="648"/>
      <c r="AQ38" s="641" t="s">
        <v>338</v>
      </c>
      <c r="AR38" s="642"/>
      <c r="AS38" s="642"/>
      <c r="AT38" s="642"/>
      <c r="AU38" s="642"/>
      <c r="AV38" s="642"/>
      <c r="AW38" s="642"/>
      <c r="AX38" s="642"/>
      <c r="AY38" s="643"/>
      <c r="AZ38" s="608">
        <v>85656</v>
      </c>
      <c r="BA38" s="609"/>
      <c r="BB38" s="609"/>
      <c r="BC38" s="609"/>
      <c r="BD38" s="621"/>
      <c r="BE38" s="621"/>
      <c r="BF38" s="644"/>
      <c r="BG38" s="605" t="s">
        <v>339</v>
      </c>
      <c r="BH38" s="606"/>
      <c r="BI38" s="606"/>
      <c r="BJ38" s="606"/>
      <c r="BK38" s="606"/>
      <c r="BL38" s="606"/>
      <c r="BM38" s="606"/>
      <c r="BN38" s="606"/>
      <c r="BO38" s="606"/>
      <c r="BP38" s="606"/>
      <c r="BQ38" s="606"/>
      <c r="BR38" s="606"/>
      <c r="BS38" s="606"/>
      <c r="BT38" s="606"/>
      <c r="BU38" s="607"/>
      <c r="BV38" s="608">
        <v>301</v>
      </c>
      <c r="BW38" s="609"/>
      <c r="BX38" s="609"/>
      <c r="BY38" s="609"/>
      <c r="BZ38" s="609"/>
      <c r="CA38" s="609"/>
      <c r="CB38" s="645"/>
      <c r="CD38" s="605" t="s">
        <v>340</v>
      </c>
      <c r="CE38" s="606"/>
      <c r="CF38" s="606"/>
      <c r="CG38" s="606"/>
      <c r="CH38" s="606"/>
      <c r="CI38" s="606"/>
      <c r="CJ38" s="606"/>
      <c r="CK38" s="606"/>
      <c r="CL38" s="606"/>
      <c r="CM38" s="606"/>
      <c r="CN38" s="606"/>
      <c r="CO38" s="606"/>
      <c r="CP38" s="606"/>
      <c r="CQ38" s="607"/>
      <c r="CR38" s="608">
        <v>435287</v>
      </c>
      <c r="CS38" s="609"/>
      <c r="CT38" s="609"/>
      <c r="CU38" s="609"/>
      <c r="CV38" s="609"/>
      <c r="CW38" s="609"/>
      <c r="CX38" s="609"/>
      <c r="CY38" s="610"/>
      <c r="CZ38" s="611">
        <v>12.7</v>
      </c>
      <c r="DA38" s="623"/>
      <c r="DB38" s="623"/>
      <c r="DC38" s="624"/>
      <c r="DD38" s="614">
        <v>408116</v>
      </c>
      <c r="DE38" s="609"/>
      <c r="DF38" s="609"/>
      <c r="DG38" s="609"/>
      <c r="DH38" s="609"/>
      <c r="DI38" s="609"/>
      <c r="DJ38" s="609"/>
      <c r="DK38" s="610"/>
      <c r="DL38" s="614">
        <v>248812</v>
      </c>
      <c r="DM38" s="609"/>
      <c r="DN38" s="609"/>
      <c r="DO38" s="609"/>
      <c r="DP38" s="609"/>
      <c r="DQ38" s="609"/>
      <c r="DR38" s="609"/>
      <c r="DS38" s="609"/>
      <c r="DT38" s="609"/>
      <c r="DU38" s="609"/>
      <c r="DV38" s="610"/>
      <c r="DW38" s="611">
        <v>10.8</v>
      </c>
      <c r="DX38" s="623"/>
      <c r="DY38" s="623"/>
      <c r="DZ38" s="623"/>
      <c r="EA38" s="623"/>
      <c r="EB38" s="623"/>
      <c r="EC38" s="635"/>
    </row>
    <row r="39" spans="2:133" ht="11.25" customHeight="1" x14ac:dyDescent="0.15">
      <c r="B39" s="605" t="s">
        <v>341</v>
      </c>
      <c r="C39" s="606"/>
      <c r="D39" s="606"/>
      <c r="E39" s="606"/>
      <c r="F39" s="606"/>
      <c r="G39" s="606"/>
      <c r="H39" s="606"/>
      <c r="I39" s="606"/>
      <c r="J39" s="606"/>
      <c r="K39" s="606"/>
      <c r="L39" s="606"/>
      <c r="M39" s="606"/>
      <c r="N39" s="606"/>
      <c r="O39" s="606"/>
      <c r="P39" s="606"/>
      <c r="Q39" s="607"/>
      <c r="R39" s="608" t="s">
        <v>130</v>
      </c>
      <c r="S39" s="609"/>
      <c r="T39" s="609"/>
      <c r="U39" s="609"/>
      <c r="V39" s="609"/>
      <c r="W39" s="609"/>
      <c r="X39" s="609"/>
      <c r="Y39" s="610"/>
      <c r="Z39" s="646" t="s">
        <v>130</v>
      </c>
      <c r="AA39" s="646"/>
      <c r="AB39" s="646"/>
      <c r="AC39" s="646"/>
      <c r="AD39" s="647" t="s">
        <v>130</v>
      </c>
      <c r="AE39" s="647"/>
      <c r="AF39" s="647"/>
      <c r="AG39" s="647"/>
      <c r="AH39" s="647"/>
      <c r="AI39" s="647"/>
      <c r="AJ39" s="647"/>
      <c r="AK39" s="647"/>
      <c r="AL39" s="611" t="s">
        <v>130</v>
      </c>
      <c r="AM39" s="612"/>
      <c r="AN39" s="612"/>
      <c r="AO39" s="648"/>
      <c r="AQ39" s="641" t="s">
        <v>342</v>
      </c>
      <c r="AR39" s="642"/>
      <c r="AS39" s="642"/>
      <c r="AT39" s="642"/>
      <c r="AU39" s="642"/>
      <c r="AV39" s="642"/>
      <c r="AW39" s="642"/>
      <c r="AX39" s="642"/>
      <c r="AY39" s="643"/>
      <c r="AZ39" s="608" t="s">
        <v>239</v>
      </c>
      <c r="BA39" s="609"/>
      <c r="BB39" s="609"/>
      <c r="BC39" s="609"/>
      <c r="BD39" s="621"/>
      <c r="BE39" s="621"/>
      <c r="BF39" s="644"/>
      <c r="BG39" s="605" t="s">
        <v>343</v>
      </c>
      <c r="BH39" s="606"/>
      <c r="BI39" s="606"/>
      <c r="BJ39" s="606"/>
      <c r="BK39" s="606"/>
      <c r="BL39" s="606"/>
      <c r="BM39" s="606"/>
      <c r="BN39" s="606"/>
      <c r="BO39" s="606"/>
      <c r="BP39" s="606"/>
      <c r="BQ39" s="606"/>
      <c r="BR39" s="606"/>
      <c r="BS39" s="606"/>
      <c r="BT39" s="606"/>
      <c r="BU39" s="607"/>
      <c r="BV39" s="608">
        <v>414</v>
      </c>
      <c r="BW39" s="609"/>
      <c r="BX39" s="609"/>
      <c r="BY39" s="609"/>
      <c r="BZ39" s="609"/>
      <c r="CA39" s="609"/>
      <c r="CB39" s="645"/>
      <c r="CD39" s="605" t="s">
        <v>344</v>
      </c>
      <c r="CE39" s="606"/>
      <c r="CF39" s="606"/>
      <c r="CG39" s="606"/>
      <c r="CH39" s="606"/>
      <c r="CI39" s="606"/>
      <c r="CJ39" s="606"/>
      <c r="CK39" s="606"/>
      <c r="CL39" s="606"/>
      <c r="CM39" s="606"/>
      <c r="CN39" s="606"/>
      <c r="CO39" s="606"/>
      <c r="CP39" s="606"/>
      <c r="CQ39" s="607"/>
      <c r="CR39" s="608">
        <v>73121</v>
      </c>
      <c r="CS39" s="621"/>
      <c r="CT39" s="621"/>
      <c r="CU39" s="621"/>
      <c r="CV39" s="621"/>
      <c r="CW39" s="621"/>
      <c r="CX39" s="621"/>
      <c r="CY39" s="622"/>
      <c r="CZ39" s="611">
        <v>2.1</v>
      </c>
      <c r="DA39" s="623"/>
      <c r="DB39" s="623"/>
      <c r="DC39" s="624"/>
      <c r="DD39" s="614">
        <v>63587</v>
      </c>
      <c r="DE39" s="621"/>
      <c r="DF39" s="621"/>
      <c r="DG39" s="621"/>
      <c r="DH39" s="621"/>
      <c r="DI39" s="621"/>
      <c r="DJ39" s="621"/>
      <c r="DK39" s="622"/>
      <c r="DL39" s="614" t="s">
        <v>239</v>
      </c>
      <c r="DM39" s="621"/>
      <c r="DN39" s="621"/>
      <c r="DO39" s="621"/>
      <c r="DP39" s="621"/>
      <c r="DQ39" s="621"/>
      <c r="DR39" s="621"/>
      <c r="DS39" s="621"/>
      <c r="DT39" s="621"/>
      <c r="DU39" s="621"/>
      <c r="DV39" s="622"/>
      <c r="DW39" s="611" t="s">
        <v>239</v>
      </c>
      <c r="DX39" s="623"/>
      <c r="DY39" s="623"/>
      <c r="DZ39" s="623"/>
      <c r="EA39" s="623"/>
      <c r="EB39" s="623"/>
      <c r="EC39" s="635"/>
    </row>
    <row r="40" spans="2:133" ht="11.25" customHeight="1" x14ac:dyDescent="0.15">
      <c r="B40" s="605" t="s">
        <v>345</v>
      </c>
      <c r="C40" s="606"/>
      <c r="D40" s="606"/>
      <c r="E40" s="606"/>
      <c r="F40" s="606"/>
      <c r="G40" s="606"/>
      <c r="H40" s="606"/>
      <c r="I40" s="606"/>
      <c r="J40" s="606"/>
      <c r="K40" s="606"/>
      <c r="L40" s="606"/>
      <c r="M40" s="606"/>
      <c r="N40" s="606"/>
      <c r="O40" s="606"/>
      <c r="P40" s="606"/>
      <c r="Q40" s="607"/>
      <c r="R40" s="608">
        <v>20245</v>
      </c>
      <c r="S40" s="609"/>
      <c r="T40" s="609"/>
      <c r="U40" s="609"/>
      <c r="V40" s="609"/>
      <c r="W40" s="609"/>
      <c r="X40" s="609"/>
      <c r="Y40" s="610"/>
      <c r="Z40" s="646">
        <v>0.6</v>
      </c>
      <c r="AA40" s="646"/>
      <c r="AB40" s="646"/>
      <c r="AC40" s="646"/>
      <c r="AD40" s="647" t="s">
        <v>239</v>
      </c>
      <c r="AE40" s="647"/>
      <c r="AF40" s="647"/>
      <c r="AG40" s="647"/>
      <c r="AH40" s="647"/>
      <c r="AI40" s="647"/>
      <c r="AJ40" s="647"/>
      <c r="AK40" s="647"/>
      <c r="AL40" s="611" t="s">
        <v>239</v>
      </c>
      <c r="AM40" s="612"/>
      <c r="AN40" s="612"/>
      <c r="AO40" s="648"/>
      <c r="AQ40" s="641" t="s">
        <v>346</v>
      </c>
      <c r="AR40" s="642"/>
      <c r="AS40" s="642"/>
      <c r="AT40" s="642"/>
      <c r="AU40" s="642"/>
      <c r="AV40" s="642"/>
      <c r="AW40" s="642"/>
      <c r="AX40" s="642"/>
      <c r="AY40" s="643"/>
      <c r="AZ40" s="608" t="s">
        <v>239</v>
      </c>
      <c r="BA40" s="609"/>
      <c r="BB40" s="609"/>
      <c r="BC40" s="609"/>
      <c r="BD40" s="621"/>
      <c r="BE40" s="621"/>
      <c r="BF40" s="644"/>
      <c r="BG40" s="649" t="s">
        <v>347</v>
      </c>
      <c r="BH40" s="650"/>
      <c r="BI40" s="650"/>
      <c r="BJ40" s="650"/>
      <c r="BK40" s="650"/>
      <c r="BL40" s="214"/>
      <c r="BM40" s="606" t="s">
        <v>348</v>
      </c>
      <c r="BN40" s="606"/>
      <c r="BO40" s="606"/>
      <c r="BP40" s="606"/>
      <c r="BQ40" s="606"/>
      <c r="BR40" s="606"/>
      <c r="BS40" s="606"/>
      <c r="BT40" s="606"/>
      <c r="BU40" s="607"/>
      <c r="BV40" s="608">
        <v>78</v>
      </c>
      <c r="BW40" s="609"/>
      <c r="BX40" s="609"/>
      <c r="BY40" s="609"/>
      <c r="BZ40" s="609"/>
      <c r="CA40" s="609"/>
      <c r="CB40" s="645"/>
      <c r="CD40" s="605" t="s">
        <v>349</v>
      </c>
      <c r="CE40" s="606"/>
      <c r="CF40" s="606"/>
      <c r="CG40" s="606"/>
      <c r="CH40" s="606"/>
      <c r="CI40" s="606"/>
      <c r="CJ40" s="606"/>
      <c r="CK40" s="606"/>
      <c r="CL40" s="606"/>
      <c r="CM40" s="606"/>
      <c r="CN40" s="606"/>
      <c r="CO40" s="606"/>
      <c r="CP40" s="606"/>
      <c r="CQ40" s="607"/>
      <c r="CR40" s="608">
        <v>16680</v>
      </c>
      <c r="CS40" s="609"/>
      <c r="CT40" s="609"/>
      <c r="CU40" s="609"/>
      <c r="CV40" s="609"/>
      <c r="CW40" s="609"/>
      <c r="CX40" s="609"/>
      <c r="CY40" s="610"/>
      <c r="CZ40" s="611">
        <v>0.5</v>
      </c>
      <c r="DA40" s="623"/>
      <c r="DB40" s="623"/>
      <c r="DC40" s="624"/>
      <c r="DD40" s="614" t="s">
        <v>239</v>
      </c>
      <c r="DE40" s="609"/>
      <c r="DF40" s="609"/>
      <c r="DG40" s="609"/>
      <c r="DH40" s="609"/>
      <c r="DI40" s="609"/>
      <c r="DJ40" s="609"/>
      <c r="DK40" s="610"/>
      <c r="DL40" s="614" t="s">
        <v>130</v>
      </c>
      <c r="DM40" s="609"/>
      <c r="DN40" s="609"/>
      <c r="DO40" s="609"/>
      <c r="DP40" s="609"/>
      <c r="DQ40" s="609"/>
      <c r="DR40" s="609"/>
      <c r="DS40" s="609"/>
      <c r="DT40" s="609"/>
      <c r="DU40" s="609"/>
      <c r="DV40" s="610"/>
      <c r="DW40" s="611" t="s">
        <v>130</v>
      </c>
      <c r="DX40" s="623"/>
      <c r="DY40" s="623"/>
      <c r="DZ40" s="623"/>
      <c r="EA40" s="623"/>
      <c r="EB40" s="623"/>
      <c r="EC40" s="635"/>
    </row>
    <row r="41" spans="2:133" ht="11.25" customHeight="1" x14ac:dyDescent="0.15">
      <c r="B41" s="589" t="s">
        <v>350</v>
      </c>
      <c r="C41" s="590"/>
      <c r="D41" s="590"/>
      <c r="E41" s="590"/>
      <c r="F41" s="590"/>
      <c r="G41" s="590"/>
      <c r="H41" s="590"/>
      <c r="I41" s="590"/>
      <c r="J41" s="590"/>
      <c r="K41" s="590"/>
      <c r="L41" s="590"/>
      <c r="M41" s="590"/>
      <c r="N41" s="590"/>
      <c r="O41" s="590"/>
      <c r="P41" s="590"/>
      <c r="Q41" s="591"/>
      <c r="R41" s="592">
        <v>3648250</v>
      </c>
      <c r="S41" s="633"/>
      <c r="T41" s="633"/>
      <c r="U41" s="633"/>
      <c r="V41" s="633"/>
      <c r="W41" s="633"/>
      <c r="X41" s="633"/>
      <c r="Y41" s="636"/>
      <c r="Z41" s="637">
        <v>100</v>
      </c>
      <c r="AA41" s="637"/>
      <c r="AB41" s="637"/>
      <c r="AC41" s="637"/>
      <c r="AD41" s="638">
        <v>2280752</v>
      </c>
      <c r="AE41" s="638"/>
      <c r="AF41" s="638"/>
      <c r="AG41" s="638"/>
      <c r="AH41" s="638"/>
      <c r="AI41" s="638"/>
      <c r="AJ41" s="638"/>
      <c r="AK41" s="638"/>
      <c r="AL41" s="595">
        <v>100</v>
      </c>
      <c r="AM41" s="639"/>
      <c r="AN41" s="639"/>
      <c r="AO41" s="640"/>
      <c r="AQ41" s="641" t="s">
        <v>351</v>
      </c>
      <c r="AR41" s="642"/>
      <c r="AS41" s="642"/>
      <c r="AT41" s="642"/>
      <c r="AU41" s="642"/>
      <c r="AV41" s="642"/>
      <c r="AW41" s="642"/>
      <c r="AX41" s="642"/>
      <c r="AY41" s="643"/>
      <c r="AZ41" s="608">
        <v>87597</v>
      </c>
      <c r="BA41" s="609"/>
      <c r="BB41" s="609"/>
      <c r="BC41" s="609"/>
      <c r="BD41" s="621"/>
      <c r="BE41" s="621"/>
      <c r="BF41" s="644"/>
      <c r="BG41" s="649"/>
      <c r="BH41" s="650"/>
      <c r="BI41" s="650"/>
      <c r="BJ41" s="650"/>
      <c r="BK41" s="650"/>
      <c r="BL41" s="214"/>
      <c r="BM41" s="606" t="s">
        <v>352</v>
      </c>
      <c r="BN41" s="606"/>
      <c r="BO41" s="606"/>
      <c r="BP41" s="606"/>
      <c r="BQ41" s="606"/>
      <c r="BR41" s="606"/>
      <c r="BS41" s="606"/>
      <c r="BT41" s="606"/>
      <c r="BU41" s="607"/>
      <c r="BV41" s="608" t="s">
        <v>130</v>
      </c>
      <c r="BW41" s="609"/>
      <c r="BX41" s="609"/>
      <c r="BY41" s="609"/>
      <c r="BZ41" s="609"/>
      <c r="CA41" s="609"/>
      <c r="CB41" s="645"/>
      <c r="CD41" s="605" t="s">
        <v>353</v>
      </c>
      <c r="CE41" s="606"/>
      <c r="CF41" s="606"/>
      <c r="CG41" s="606"/>
      <c r="CH41" s="606"/>
      <c r="CI41" s="606"/>
      <c r="CJ41" s="606"/>
      <c r="CK41" s="606"/>
      <c r="CL41" s="606"/>
      <c r="CM41" s="606"/>
      <c r="CN41" s="606"/>
      <c r="CO41" s="606"/>
      <c r="CP41" s="606"/>
      <c r="CQ41" s="607"/>
      <c r="CR41" s="608" t="s">
        <v>130</v>
      </c>
      <c r="CS41" s="621"/>
      <c r="CT41" s="621"/>
      <c r="CU41" s="621"/>
      <c r="CV41" s="621"/>
      <c r="CW41" s="621"/>
      <c r="CX41" s="621"/>
      <c r="CY41" s="622"/>
      <c r="CZ41" s="611" t="s">
        <v>130</v>
      </c>
      <c r="DA41" s="623"/>
      <c r="DB41" s="623"/>
      <c r="DC41" s="624"/>
      <c r="DD41" s="614" t="s">
        <v>130</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354</v>
      </c>
      <c r="AR42" s="654"/>
      <c r="AS42" s="654"/>
      <c r="AT42" s="654"/>
      <c r="AU42" s="654"/>
      <c r="AV42" s="654"/>
      <c r="AW42" s="654"/>
      <c r="AX42" s="654"/>
      <c r="AY42" s="655"/>
      <c r="AZ42" s="592">
        <v>155862</v>
      </c>
      <c r="BA42" s="633"/>
      <c r="BB42" s="633"/>
      <c r="BC42" s="633"/>
      <c r="BD42" s="593"/>
      <c r="BE42" s="593"/>
      <c r="BF42" s="656"/>
      <c r="BG42" s="651"/>
      <c r="BH42" s="652"/>
      <c r="BI42" s="652"/>
      <c r="BJ42" s="652"/>
      <c r="BK42" s="652"/>
      <c r="BL42" s="215"/>
      <c r="BM42" s="590" t="s">
        <v>355</v>
      </c>
      <c r="BN42" s="590"/>
      <c r="BO42" s="590"/>
      <c r="BP42" s="590"/>
      <c r="BQ42" s="590"/>
      <c r="BR42" s="590"/>
      <c r="BS42" s="590"/>
      <c r="BT42" s="590"/>
      <c r="BU42" s="591"/>
      <c r="BV42" s="592">
        <v>354</v>
      </c>
      <c r="BW42" s="633"/>
      <c r="BX42" s="633"/>
      <c r="BY42" s="633"/>
      <c r="BZ42" s="633"/>
      <c r="CA42" s="633"/>
      <c r="CB42" s="634"/>
      <c r="CD42" s="605" t="s">
        <v>356</v>
      </c>
      <c r="CE42" s="606"/>
      <c r="CF42" s="606"/>
      <c r="CG42" s="606"/>
      <c r="CH42" s="606"/>
      <c r="CI42" s="606"/>
      <c r="CJ42" s="606"/>
      <c r="CK42" s="606"/>
      <c r="CL42" s="606"/>
      <c r="CM42" s="606"/>
      <c r="CN42" s="606"/>
      <c r="CO42" s="606"/>
      <c r="CP42" s="606"/>
      <c r="CQ42" s="607"/>
      <c r="CR42" s="608">
        <v>516635</v>
      </c>
      <c r="CS42" s="621"/>
      <c r="CT42" s="621"/>
      <c r="CU42" s="621"/>
      <c r="CV42" s="621"/>
      <c r="CW42" s="621"/>
      <c r="CX42" s="621"/>
      <c r="CY42" s="622"/>
      <c r="CZ42" s="611">
        <v>15</v>
      </c>
      <c r="DA42" s="623"/>
      <c r="DB42" s="623"/>
      <c r="DC42" s="624"/>
      <c r="DD42" s="614">
        <v>192776</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208" t="s">
        <v>357</v>
      </c>
      <c r="CD43" s="605" t="s">
        <v>358</v>
      </c>
      <c r="CE43" s="606"/>
      <c r="CF43" s="606"/>
      <c r="CG43" s="606"/>
      <c r="CH43" s="606"/>
      <c r="CI43" s="606"/>
      <c r="CJ43" s="606"/>
      <c r="CK43" s="606"/>
      <c r="CL43" s="606"/>
      <c r="CM43" s="606"/>
      <c r="CN43" s="606"/>
      <c r="CO43" s="606"/>
      <c r="CP43" s="606"/>
      <c r="CQ43" s="607"/>
      <c r="CR43" s="608">
        <v>10663</v>
      </c>
      <c r="CS43" s="621"/>
      <c r="CT43" s="621"/>
      <c r="CU43" s="621"/>
      <c r="CV43" s="621"/>
      <c r="CW43" s="621"/>
      <c r="CX43" s="621"/>
      <c r="CY43" s="622"/>
      <c r="CZ43" s="611">
        <v>0.3</v>
      </c>
      <c r="DA43" s="623"/>
      <c r="DB43" s="623"/>
      <c r="DC43" s="624"/>
      <c r="DD43" s="614">
        <v>10663</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359</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307</v>
      </c>
      <c r="CE44" s="628"/>
      <c r="CF44" s="605" t="s">
        <v>360</v>
      </c>
      <c r="CG44" s="606"/>
      <c r="CH44" s="606"/>
      <c r="CI44" s="606"/>
      <c r="CJ44" s="606"/>
      <c r="CK44" s="606"/>
      <c r="CL44" s="606"/>
      <c r="CM44" s="606"/>
      <c r="CN44" s="606"/>
      <c r="CO44" s="606"/>
      <c r="CP44" s="606"/>
      <c r="CQ44" s="607"/>
      <c r="CR44" s="608">
        <v>510091</v>
      </c>
      <c r="CS44" s="609"/>
      <c r="CT44" s="609"/>
      <c r="CU44" s="609"/>
      <c r="CV44" s="609"/>
      <c r="CW44" s="609"/>
      <c r="CX44" s="609"/>
      <c r="CY44" s="610"/>
      <c r="CZ44" s="611">
        <v>14.9</v>
      </c>
      <c r="DA44" s="612"/>
      <c r="DB44" s="612"/>
      <c r="DC44" s="613"/>
      <c r="DD44" s="614">
        <v>186232</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361</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362</v>
      </c>
      <c r="CG45" s="606"/>
      <c r="CH45" s="606"/>
      <c r="CI45" s="606"/>
      <c r="CJ45" s="606"/>
      <c r="CK45" s="606"/>
      <c r="CL45" s="606"/>
      <c r="CM45" s="606"/>
      <c r="CN45" s="606"/>
      <c r="CO45" s="606"/>
      <c r="CP45" s="606"/>
      <c r="CQ45" s="607"/>
      <c r="CR45" s="608">
        <v>113485</v>
      </c>
      <c r="CS45" s="621"/>
      <c r="CT45" s="621"/>
      <c r="CU45" s="621"/>
      <c r="CV45" s="621"/>
      <c r="CW45" s="621"/>
      <c r="CX45" s="621"/>
      <c r="CY45" s="622"/>
      <c r="CZ45" s="611">
        <v>3.3</v>
      </c>
      <c r="DA45" s="623"/>
      <c r="DB45" s="623"/>
      <c r="DC45" s="624"/>
      <c r="DD45" s="614">
        <v>5766</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19"/>
      <c r="CD46" s="629"/>
      <c r="CE46" s="630"/>
      <c r="CF46" s="605" t="s">
        <v>363</v>
      </c>
      <c r="CG46" s="606"/>
      <c r="CH46" s="606"/>
      <c r="CI46" s="606"/>
      <c r="CJ46" s="606"/>
      <c r="CK46" s="606"/>
      <c r="CL46" s="606"/>
      <c r="CM46" s="606"/>
      <c r="CN46" s="606"/>
      <c r="CO46" s="606"/>
      <c r="CP46" s="606"/>
      <c r="CQ46" s="607"/>
      <c r="CR46" s="608">
        <v>394606</v>
      </c>
      <c r="CS46" s="609"/>
      <c r="CT46" s="609"/>
      <c r="CU46" s="609"/>
      <c r="CV46" s="609"/>
      <c r="CW46" s="609"/>
      <c r="CX46" s="609"/>
      <c r="CY46" s="610"/>
      <c r="CZ46" s="611">
        <v>11.5</v>
      </c>
      <c r="DA46" s="612"/>
      <c r="DB46" s="612"/>
      <c r="DC46" s="613"/>
      <c r="DD46" s="614">
        <v>180466</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19"/>
      <c r="CD47" s="629"/>
      <c r="CE47" s="630"/>
      <c r="CF47" s="605" t="s">
        <v>364</v>
      </c>
      <c r="CG47" s="606"/>
      <c r="CH47" s="606"/>
      <c r="CI47" s="606"/>
      <c r="CJ47" s="606"/>
      <c r="CK47" s="606"/>
      <c r="CL47" s="606"/>
      <c r="CM47" s="606"/>
      <c r="CN47" s="606"/>
      <c r="CO47" s="606"/>
      <c r="CP47" s="606"/>
      <c r="CQ47" s="607"/>
      <c r="CR47" s="608">
        <v>6544</v>
      </c>
      <c r="CS47" s="621"/>
      <c r="CT47" s="621"/>
      <c r="CU47" s="621"/>
      <c r="CV47" s="621"/>
      <c r="CW47" s="621"/>
      <c r="CX47" s="621"/>
      <c r="CY47" s="622"/>
      <c r="CZ47" s="611">
        <v>0.2</v>
      </c>
      <c r="DA47" s="623"/>
      <c r="DB47" s="623"/>
      <c r="DC47" s="624"/>
      <c r="DD47" s="614">
        <v>6544</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19"/>
      <c r="CD48" s="631"/>
      <c r="CE48" s="632"/>
      <c r="CF48" s="605" t="s">
        <v>365</v>
      </c>
      <c r="CG48" s="606"/>
      <c r="CH48" s="606"/>
      <c r="CI48" s="606"/>
      <c r="CJ48" s="606"/>
      <c r="CK48" s="606"/>
      <c r="CL48" s="606"/>
      <c r="CM48" s="606"/>
      <c r="CN48" s="606"/>
      <c r="CO48" s="606"/>
      <c r="CP48" s="606"/>
      <c r="CQ48" s="607"/>
      <c r="CR48" s="608" t="s">
        <v>130</v>
      </c>
      <c r="CS48" s="609"/>
      <c r="CT48" s="609"/>
      <c r="CU48" s="609"/>
      <c r="CV48" s="609"/>
      <c r="CW48" s="609"/>
      <c r="CX48" s="609"/>
      <c r="CY48" s="610"/>
      <c r="CZ48" s="611" t="s">
        <v>130</v>
      </c>
      <c r="DA48" s="612"/>
      <c r="DB48" s="612"/>
      <c r="DC48" s="613"/>
      <c r="DD48" s="614" t="s">
        <v>130</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19"/>
      <c r="CD49" s="589" t="s">
        <v>366</v>
      </c>
      <c r="CE49" s="590"/>
      <c r="CF49" s="590"/>
      <c r="CG49" s="590"/>
      <c r="CH49" s="590"/>
      <c r="CI49" s="590"/>
      <c r="CJ49" s="590"/>
      <c r="CK49" s="590"/>
      <c r="CL49" s="590"/>
      <c r="CM49" s="590"/>
      <c r="CN49" s="590"/>
      <c r="CO49" s="590"/>
      <c r="CP49" s="590"/>
      <c r="CQ49" s="591"/>
      <c r="CR49" s="592">
        <v>3433726</v>
      </c>
      <c r="CS49" s="593"/>
      <c r="CT49" s="593"/>
      <c r="CU49" s="593"/>
      <c r="CV49" s="593"/>
      <c r="CW49" s="593"/>
      <c r="CX49" s="593"/>
      <c r="CY49" s="594"/>
      <c r="CZ49" s="595">
        <v>100</v>
      </c>
      <c r="DA49" s="596"/>
      <c r="DB49" s="596"/>
      <c r="DC49" s="597"/>
      <c r="DD49" s="598">
        <v>2610103</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8KJn6z5DeZpoztsOvduP98+kg1ywE2uY4TDlfr9ADpK5GSjMm+E//brKhuBQLgrXmxZnbHyVgcbo6ldMaqkbg==" saltValue="aYA+vBNog5hVcPQOJ/mnF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P78" sqref="AP78:AT78"/>
    </sheetView>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1077" t="s">
        <v>367</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368</v>
      </c>
      <c r="DK2" s="1079"/>
      <c r="DL2" s="1079"/>
      <c r="DM2" s="1079"/>
      <c r="DN2" s="1079"/>
      <c r="DO2" s="1080"/>
      <c r="DP2" s="222"/>
      <c r="DQ2" s="1078" t="s">
        <v>369</v>
      </c>
      <c r="DR2" s="1079"/>
      <c r="DS2" s="1079"/>
      <c r="DT2" s="1079"/>
      <c r="DU2" s="1079"/>
      <c r="DV2" s="1079"/>
      <c r="DW2" s="1079"/>
      <c r="DX2" s="1079"/>
      <c r="DY2" s="1079"/>
      <c r="DZ2" s="1080"/>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1046" t="s">
        <v>370</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371</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9"/>
    </row>
    <row r="5" spans="1:131" s="230" customFormat="1" ht="26.25" customHeight="1" x14ac:dyDescent="0.15">
      <c r="A5" s="982" t="s">
        <v>372</v>
      </c>
      <c r="B5" s="983"/>
      <c r="C5" s="983"/>
      <c r="D5" s="983"/>
      <c r="E5" s="983"/>
      <c r="F5" s="983"/>
      <c r="G5" s="983"/>
      <c r="H5" s="983"/>
      <c r="I5" s="983"/>
      <c r="J5" s="983"/>
      <c r="K5" s="983"/>
      <c r="L5" s="983"/>
      <c r="M5" s="983"/>
      <c r="N5" s="983"/>
      <c r="O5" s="983"/>
      <c r="P5" s="984"/>
      <c r="Q5" s="988" t="s">
        <v>373</v>
      </c>
      <c r="R5" s="989"/>
      <c r="S5" s="989"/>
      <c r="T5" s="989"/>
      <c r="U5" s="990"/>
      <c r="V5" s="988" t="s">
        <v>374</v>
      </c>
      <c r="W5" s="989"/>
      <c r="X5" s="989"/>
      <c r="Y5" s="989"/>
      <c r="Z5" s="990"/>
      <c r="AA5" s="988" t="s">
        <v>375</v>
      </c>
      <c r="AB5" s="989"/>
      <c r="AC5" s="989"/>
      <c r="AD5" s="989"/>
      <c r="AE5" s="989"/>
      <c r="AF5" s="1081" t="s">
        <v>376</v>
      </c>
      <c r="AG5" s="989"/>
      <c r="AH5" s="989"/>
      <c r="AI5" s="989"/>
      <c r="AJ5" s="1002"/>
      <c r="AK5" s="989" t="s">
        <v>377</v>
      </c>
      <c r="AL5" s="989"/>
      <c r="AM5" s="989"/>
      <c r="AN5" s="989"/>
      <c r="AO5" s="990"/>
      <c r="AP5" s="988" t="s">
        <v>378</v>
      </c>
      <c r="AQ5" s="989"/>
      <c r="AR5" s="989"/>
      <c r="AS5" s="989"/>
      <c r="AT5" s="990"/>
      <c r="AU5" s="988" t="s">
        <v>379</v>
      </c>
      <c r="AV5" s="989"/>
      <c r="AW5" s="989"/>
      <c r="AX5" s="989"/>
      <c r="AY5" s="1002"/>
      <c r="AZ5" s="226"/>
      <c r="BA5" s="226"/>
      <c r="BB5" s="226"/>
      <c r="BC5" s="226"/>
      <c r="BD5" s="226"/>
      <c r="BE5" s="227"/>
      <c r="BF5" s="227"/>
      <c r="BG5" s="227"/>
      <c r="BH5" s="227"/>
      <c r="BI5" s="227"/>
      <c r="BJ5" s="227"/>
      <c r="BK5" s="227"/>
      <c r="BL5" s="227"/>
      <c r="BM5" s="227"/>
      <c r="BN5" s="227"/>
      <c r="BO5" s="227"/>
      <c r="BP5" s="227"/>
      <c r="BQ5" s="982" t="s">
        <v>380</v>
      </c>
      <c r="BR5" s="983"/>
      <c r="BS5" s="983"/>
      <c r="BT5" s="983"/>
      <c r="BU5" s="983"/>
      <c r="BV5" s="983"/>
      <c r="BW5" s="983"/>
      <c r="BX5" s="983"/>
      <c r="BY5" s="983"/>
      <c r="BZ5" s="983"/>
      <c r="CA5" s="983"/>
      <c r="CB5" s="983"/>
      <c r="CC5" s="983"/>
      <c r="CD5" s="983"/>
      <c r="CE5" s="983"/>
      <c r="CF5" s="983"/>
      <c r="CG5" s="984"/>
      <c r="CH5" s="988" t="s">
        <v>381</v>
      </c>
      <c r="CI5" s="989"/>
      <c r="CJ5" s="989"/>
      <c r="CK5" s="989"/>
      <c r="CL5" s="990"/>
      <c r="CM5" s="988" t="s">
        <v>382</v>
      </c>
      <c r="CN5" s="989"/>
      <c r="CO5" s="989"/>
      <c r="CP5" s="989"/>
      <c r="CQ5" s="990"/>
      <c r="CR5" s="988" t="s">
        <v>383</v>
      </c>
      <c r="CS5" s="989"/>
      <c r="CT5" s="989"/>
      <c r="CU5" s="989"/>
      <c r="CV5" s="990"/>
      <c r="CW5" s="988" t="s">
        <v>384</v>
      </c>
      <c r="CX5" s="989"/>
      <c r="CY5" s="989"/>
      <c r="CZ5" s="989"/>
      <c r="DA5" s="990"/>
      <c r="DB5" s="988" t="s">
        <v>385</v>
      </c>
      <c r="DC5" s="989"/>
      <c r="DD5" s="989"/>
      <c r="DE5" s="989"/>
      <c r="DF5" s="990"/>
      <c r="DG5" s="1071" t="s">
        <v>386</v>
      </c>
      <c r="DH5" s="1072"/>
      <c r="DI5" s="1072"/>
      <c r="DJ5" s="1072"/>
      <c r="DK5" s="1073"/>
      <c r="DL5" s="1071" t="s">
        <v>387</v>
      </c>
      <c r="DM5" s="1072"/>
      <c r="DN5" s="1072"/>
      <c r="DO5" s="1072"/>
      <c r="DP5" s="1073"/>
      <c r="DQ5" s="988" t="s">
        <v>388</v>
      </c>
      <c r="DR5" s="989"/>
      <c r="DS5" s="989"/>
      <c r="DT5" s="989"/>
      <c r="DU5" s="990"/>
      <c r="DV5" s="988" t="s">
        <v>379</v>
      </c>
      <c r="DW5" s="989"/>
      <c r="DX5" s="989"/>
      <c r="DY5" s="989"/>
      <c r="DZ5" s="1002"/>
      <c r="EA5" s="229"/>
    </row>
    <row r="6" spans="1:131" s="230"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9"/>
    </row>
    <row r="7" spans="1:131" s="230" customFormat="1" ht="26.25" customHeight="1" thickTop="1" x14ac:dyDescent="0.15">
      <c r="A7" s="231">
        <v>1</v>
      </c>
      <c r="B7" s="1034" t="s">
        <v>389</v>
      </c>
      <c r="C7" s="1035"/>
      <c r="D7" s="1035"/>
      <c r="E7" s="1035"/>
      <c r="F7" s="1035"/>
      <c r="G7" s="1035"/>
      <c r="H7" s="1035"/>
      <c r="I7" s="1035"/>
      <c r="J7" s="1035"/>
      <c r="K7" s="1035"/>
      <c r="L7" s="1035"/>
      <c r="M7" s="1035"/>
      <c r="N7" s="1035"/>
      <c r="O7" s="1035"/>
      <c r="P7" s="1036"/>
      <c r="Q7" s="1089">
        <v>3648</v>
      </c>
      <c r="R7" s="1090"/>
      <c r="S7" s="1090"/>
      <c r="T7" s="1090"/>
      <c r="U7" s="1090"/>
      <c r="V7" s="1090">
        <v>3434</v>
      </c>
      <c r="W7" s="1090"/>
      <c r="X7" s="1090"/>
      <c r="Y7" s="1090"/>
      <c r="Z7" s="1090"/>
      <c r="AA7" s="1090">
        <v>214</v>
      </c>
      <c r="AB7" s="1090"/>
      <c r="AC7" s="1090"/>
      <c r="AD7" s="1090"/>
      <c r="AE7" s="1091"/>
      <c r="AF7" s="1092">
        <v>212</v>
      </c>
      <c r="AG7" s="1093"/>
      <c r="AH7" s="1093"/>
      <c r="AI7" s="1093"/>
      <c r="AJ7" s="1094"/>
      <c r="AK7" s="1095">
        <v>165</v>
      </c>
      <c r="AL7" s="1096"/>
      <c r="AM7" s="1096"/>
      <c r="AN7" s="1096"/>
      <c r="AO7" s="1096"/>
      <c r="AP7" s="1096">
        <v>2413</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1">
        <v>1</v>
      </c>
      <c r="BR7" s="232"/>
      <c r="BS7" s="1086" t="s">
        <v>594</v>
      </c>
      <c r="BT7" s="1087"/>
      <c r="BU7" s="1087"/>
      <c r="BV7" s="1087"/>
      <c r="BW7" s="1087"/>
      <c r="BX7" s="1087"/>
      <c r="BY7" s="1087"/>
      <c r="BZ7" s="1087"/>
      <c r="CA7" s="1087"/>
      <c r="CB7" s="1087"/>
      <c r="CC7" s="1087"/>
      <c r="CD7" s="1087"/>
      <c r="CE7" s="1087"/>
      <c r="CF7" s="1087"/>
      <c r="CG7" s="1099"/>
      <c r="CH7" s="1083">
        <v>4</v>
      </c>
      <c r="CI7" s="1084"/>
      <c r="CJ7" s="1084"/>
      <c r="CK7" s="1084"/>
      <c r="CL7" s="1085"/>
      <c r="CM7" s="1083">
        <v>25</v>
      </c>
      <c r="CN7" s="1084"/>
      <c r="CO7" s="1084"/>
      <c r="CP7" s="1084"/>
      <c r="CQ7" s="1085"/>
      <c r="CR7" s="1083">
        <v>8</v>
      </c>
      <c r="CS7" s="1084"/>
      <c r="CT7" s="1084"/>
      <c r="CU7" s="1084"/>
      <c r="CV7" s="1085"/>
      <c r="CW7" s="1083" t="s">
        <v>589</v>
      </c>
      <c r="CX7" s="1084"/>
      <c r="CY7" s="1084"/>
      <c r="CZ7" s="1084"/>
      <c r="DA7" s="1085"/>
      <c r="DB7" s="1083" t="s">
        <v>589</v>
      </c>
      <c r="DC7" s="1084"/>
      <c r="DD7" s="1084"/>
      <c r="DE7" s="1084"/>
      <c r="DF7" s="1085"/>
      <c r="DG7" s="1083" t="s">
        <v>589</v>
      </c>
      <c r="DH7" s="1084"/>
      <c r="DI7" s="1084"/>
      <c r="DJ7" s="1084"/>
      <c r="DK7" s="1085"/>
      <c r="DL7" s="1083" t="s">
        <v>589</v>
      </c>
      <c r="DM7" s="1084"/>
      <c r="DN7" s="1084"/>
      <c r="DO7" s="1084"/>
      <c r="DP7" s="1085"/>
      <c r="DQ7" s="1083" t="s">
        <v>589</v>
      </c>
      <c r="DR7" s="1084"/>
      <c r="DS7" s="1084"/>
      <c r="DT7" s="1084"/>
      <c r="DU7" s="1085"/>
      <c r="DV7" s="1086"/>
      <c r="DW7" s="1087"/>
      <c r="DX7" s="1087"/>
      <c r="DY7" s="1087"/>
      <c r="DZ7" s="1088"/>
      <c r="EA7" s="229"/>
    </row>
    <row r="8" spans="1:131" s="230" customFormat="1" ht="26.25" customHeight="1" x14ac:dyDescent="0.15">
      <c r="A8" s="233">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3">
        <v>2</v>
      </c>
      <c r="BR8" s="234"/>
      <c r="BS8" s="979" t="s">
        <v>595</v>
      </c>
      <c r="BT8" s="980"/>
      <c r="BU8" s="980"/>
      <c r="BV8" s="980"/>
      <c r="BW8" s="980"/>
      <c r="BX8" s="980"/>
      <c r="BY8" s="980"/>
      <c r="BZ8" s="980"/>
      <c r="CA8" s="980"/>
      <c r="CB8" s="980"/>
      <c r="CC8" s="980"/>
      <c r="CD8" s="980"/>
      <c r="CE8" s="980"/>
      <c r="CF8" s="980"/>
      <c r="CG8" s="1001"/>
      <c r="CH8" s="976">
        <v>4</v>
      </c>
      <c r="CI8" s="977"/>
      <c r="CJ8" s="977"/>
      <c r="CK8" s="977"/>
      <c r="CL8" s="978"/>
      <c r="CM8" s="976">
        <v>11</v>
      </c>
      <c r="CN8" s="977"/>
      <c r="CO8" s="977"/>
      <c r="CP8" s="977"/>
      <c r="CQ8" s="978"/>
      <c r="CR8" s="976">
        <v>5</v>
      </c>
      <c r="CS8" s="977"/>
      <c r="CT8" s="977"/>
      <c r="CU8" s="977"/>
      <c r="CV8" s="978"/>
      <c r="CW8" s="976" t="s">
        <v>589</v>
      </c>
      <c r="CX8" s="977"/>
      <c r="CY8" s="977"/>
      <c r="CZ8" s="977"/>
      <c r="DA8" s="978"/>
      <c r="DB8" s="976" t="s">
        <v>589</v>
      </c>
      <c r="DC8" s="977"/>
      <c r="DD8" s="977"/>
      <c r="DE8" s="977"/>
      <c r="DF8" s="978"/>
      <c r="DG8" s="976" t="s">
        <v>589</v>
      </c>
      <c r="DH8" s="977"/>
      <c r="DI8" s="977"/>
      <c r="DJ8" s="977"/>
      <c r="DK8" s="978"/>
      <c r="DL8" s="976" t="s">
        <v>589</v>
      </c>
      <c r="DM8" s="977"/>
      <c r="DN8" s="977"/>
      <c r="DO8" s="977"/>
      <c r="DP8" s="978"/>
      <c r="DQ8" s="976" t="s">
        <v>589</v>
      </c>
      <c r="DR8" s="977"/>
      <c r="DS8" s="977"/>
      <c r="DT8" s="977"/>
      <c r="DU8" s="978"/>
      <c r="DV8" s="979"/>
      <c r="DW8" s="980"/>
      <c r="DX8" s="980"/>
      <c r="DY8" s="980"/>
      <c r="DZ8" s="981"/>
      <c r="EA8" s="229"/>
    </row>
    <row r="9" spans="1:131" s="230" customFormat="1" ht="26.25" customHeight="1" x14ac:dyDescent="0.15">
      <c r="A9" s="233">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3">
        <v>3</v>
      </c>
      <c r="BR9" s="234"/>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29"/>
    </row>
    <row r="10" spans="1:131" s="230" customFormat="1" ht="26.25" customHeight="1" x14ac:dyDescent="0.15">
      <c r="A10" s="233">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3">
        <v>4</v>
      </c>
      <c r="BR10" s="234"/>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29"/>
    </row>
    <row r="11" spans="1:131" s="230" customFormat="1" ht="26.25" customHeight="1" x14ac:dyDescent="0.15">
      <c r="A11" s="233">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3">
        <v>5</v>
      </c>
      <c r="BR11" s="234"/>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29"/>
    </row>
    <row r="12" spans="1:131" s="230" customFormat="1" ht="26.25" customHeight="1" x14ac:dyDescent="0.15">
      <c r="A12" s="233">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3">
        <v>6</v>
      </c>
      <c r="BR12" s="234"/>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9"/>
    </row>
    <row r="13" spans="1:131" s="230" customFormat="1" ht="26.25" customHeight="1" x14ac:dyDescent="0.15">
      <c r="A13" s="233">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3">
        <v>7</v>
      </c>
      <c r="BR13" s="234"/>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9"/>
    </row>
    <row r="14" spans="1:131" s="230" customFormat="1" ht="26.25" customHeight="1" x14ac:dyDescent="0.15">
      <c r="A14" s="233">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3">
        <v>8</v>
      </c>
      <c r="BR14" s="234"/>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9"/>
    </row>
    <row r="15" spans="1:131" s="230" customFormat="1" ht="26.25" customHeight="1" x14ac:dyDescent="0.15">
      <c r="A15" s="233">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3">
        <v>9</v>
      </c>
      <c r="BR15" s="234"/>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9"/>
    </row>
    <row r="16" spans="1:131" s="230" customFormat="1" ht="26.25" customHeight="1" x14ac:dyDescent="0.15">
      <c r="A16" s="233">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3">
        <v>10</v>
      </c>
      <c r="BR16" s="234"/>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9"/>
    </row>
    <row r="17" spans="1:131" s="230" customFormat="1" ht="26.25" customHeight="1" x14ac:dyDescent="0.15">
      <c r="A17" s="233">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3">
        <v>11</v>
      </c>
      <c r="BR17" s="234"/>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9"/>
    </row>
    <row r="18" spans="1:131" s="230" customFormat="1" ht="26.25" customHeight="1" x14ac:dyDescent="0.15">
      <c r="A18" s="233">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3">
        <v>12</v>
      </c>
      <c r="BR18" s="234"/>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9"/>
    </row>
    <row r="19" spans="1:131" s="230" customFormat="1" ht="26.25" customHeight="1" x14ac:dyDescent="0.15">
      <c r="A19" s="233">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3">
        <v>13</v>
      </c>
      <c r="BR19" s="234"/>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9"/>
    </row>
    <row r="20" spans="1:131" s="230" customFormat="1" ht="26.25" customHeight="1" x14ac:dyDescent="0.15">
      <c r="A20" s="233">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3">
        <v>14</v>
      </c>
      <c r="BR20" s="234"/>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9"/>
    </row>
    <row r="21" spans="1:131" s="230" customFormat="1" ht="26.25" customHeight="1" thickBot="1" x14ac:dyDescent="0.2">
      <c r="A21" s="233">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3">
        <v>15</v>
      </c>
      <c r="BR21" s="234"/>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9"/>
    </row>
    <row r="22" spans="1:131" s="230" customFormat="1" ht="26.25" customHeight="1" x14ac:dyDescent="0.15">
      <c r="A22" s="233">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390</v>
      </c>
      <c r="BA22" s="1015"/>
      <c r="BB22" s="1015"/>
      <c r="BC22" s="1015"/>
      <c r="BD22" s="1016"/>
      <c r="BE22" s="227"/>
      <c r="BF22" s="227"/>
      <c r="BG22" s="227"/>
      <c r="BH22" s="227"/>
      <c r="BI22" s="227"/>
      <c r="BJ22" s="227"/>
      <c r="BK22" s="227"/>
      <c r="BL22" s="227"/>
      <c r="BM22" s="227"/>
      <c r="BN22" s="227"/>
      <c r="BO22" s="227"/>
      <c r="BP22" s="227"/>
      <c r="BQ22" s="233">
        <v>16</v>
      </c>
      <c r="BR22" s="234"/>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9"/>
    </row>
    <row r="23" spans="1:131" s="230" customFormat="1" ht="26.25" customHeight="1" thickBot="1" x14ac:dyDescent="0.2">
      <c r="A23" s="235" t="s">
        <v>391</v>
      </c>
      <c r="B23" s="924" t="s">
        <v>392</v>
      </c>
      <c r="C23" s="925"/>
      <c r="D23" s="925"/>
      <c r="E23" s="925"/>
      <c r="F23" s="925"/>
      <c r="G23" s="925"/>
      <c r="H23" s="925"/>
      <c r="I23" s="925"/>
      <c r="J23" s="925"/>
      <c r="K23" s="925"/>
      <c r="L23" s="925"/>
      <c r="M23" s="925"/>
      <c r="N23" s="925"/>
      <c r="O23" s="925"/>
      <c r="P23" s="935"/>
      <c r="Q23" s="1054">
        <v>3648</v>
      </c>
      <c r="R23" s="1048"/>
      <c r="S23" s="1048"/>
      <c r="T23" s="1048"/>
      <c r="U23" s="1048"/>
      <c r="V23" s="1048">
        <v>3434</v>
      </c>
      <c r="W23" s="1048"/>
      <c r="X23" s="1048"/>
      <c r="Y23" s="1048"/>
      <c r="Z23" s="1048"/>
      <c r="AA23" s="1048">
        <v>214</v>
      </c>
      <c r="AB23" s="1048"/>
      <c r="AC23" s="1048"/>
      <c r="AD23" s="1048"/>
      <c r="AE23" s="1055"/>
      <c r="AF23" s="1056">
        <v>212</v>
      </c>
      <c r="AG23" s="1048"/>
      <c r="AH23" s="1048"/>
      <c r="AI23" s="1048"/>
      <c r="AJ23" s="1057"/>
      <c r="AK23" s="1058"/>
      <c r="AL23" s="1059"/>
      <c r="AM23" s="1059"/>
      <c r="AN23" s="1059"/>
      <c r="AO23" s="1059"/>
      <c r="AP23" s="1048">
        <v>2413</v>
      </c>
      <c r="AQ23" s="1048"/>
      <c r="AR23" s="1048"/>
      <c r="AS23" s="1048"/>
      <c r="AT23" s="1048"/>
      <c r="AU23" s="1049"/>
      <c r="AV23" s="1049"/>
      <c r="AW23" s="1049"/>
      <c r="AX23" s="1049"/>
      <c r="AY23" s="1050"/>
      <c r="AZ23" s="1051" t="s">
        <v>393</v>
      </c>
      <c r="BA23" s="1052"/>
      <c r="BB23" s="1052"/>
      <c r="BC23" s="1052"/>
      <c r="BD23" s="1053"/>
      <c r="BE23" s="227"/>
      <c r="BF23" s="227"/>
      <c r="BG23" s="227"/>
      <c r="BH23" s="227"/>
      <c r="BI23" s="227"/>
      <c r="BJ23" s="227"/>
      <c r="BK23" s="227"/>
      <c r="BL23" s="227"/>
      <c r="BM23" s="227"/>
      <c r="BN23" s="227"/>
      <c r="BO23" s="227"/>
      <c r="BP23" s="227"/>
      <c r="BQ23" s="233">
        <v>17</v>
      </c>
      <c r="BR23" s="234"/>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9"/>
    </row>
    <row r="24" spans="1:131" s="230" customFormat="1" ht="26.25" customHeight="1" x14ac:dyDescent="0.15">
      <c r="A24" s="1047" t="s">
        <v>394</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3">
        <v>18</v>
      </c>
      <c r="BR24" s="234"/>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9"/>
    </row>
    <row r="25" spans="1:131" ht="26.25" customHeight="1" thickBot="1" x14ac:dyDescent="0.2">
      <c r="A25" s="1046" t="s">
        <v>395</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6"/>
      <c r="BP25" s="236"/>
      <c r="BQ25" s="233">
        <v>19</v>
      </c>
      <c r="BR25" s="234"/>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15">
      <c r="A26" s="982" t="s">
        <v>372</v>
      </c>
      <c r="B26" s="983"/>
      <c r="C26" s="983"/>
      <c r="D26" s="983"/>
      <c r="E26" s="983"/>
      <c r="F26" s="983"/>
      <c r="G26" s="983"/>
      <c r="H26" s="983"/>
      <c r="I26" s="983"/>
      <c r="J26" s="983"/>
      <c r="K26" s="983"/>
      <c r="L26" s="983"/>
      <c r="M26" s="983"/>
      <c r="N26" s="983"/>
      <c r="O26" s="983"/>
      <c r="P26" s="984"/>
      <c r="Q26" s="988" t="s">
        <v>396</v>
      </c>
      <c r="R26" s="989"/>
      <c r="S26" s="989"/>
      <c r="T26" s="989"/>
      <c r="U26" s="990"/>
      <c r="V26" s="988" t="s">
        <v>397</v>
      </c>
      <c r="W26" s="989"/>
      <c r="X26" s="989"/>
      <c r="Y26" s="989"/>
      <c r="Z26" s="990"/>
      <c r="AA26" s="988" t="s">
        <v>398</v>
      </c>
      <c r="AB26" s="989"/>
      <c r="AC26" s="989"/>
      <c r="AD26" s="989"/>
      <c r="AE26" s="989"/>
      <c r="AF26" s="1042" t="s">
        <v>399</v>
      </c>
      <c r="AG26" s="995"/>
      <c r="AH26" s="995"/>
      <c r="AI26" s="995"/>
      <c r="AJ26" s="1043"/>
      <c r="AK26" s="989" t="s">
        <v>400</v>
      </c>
      <c r="AL26" s="989"/>
      <c r="AM26" s="989"/>
      <c r="AN26" s="989"/>
      <c r="AO26" s="990"/>
      <c r="AP26" s="988" t="s">
        <v>401</v>
      </c>
      <c r="AQ26" s="989"/>
      <c r="AR26" s="989"/>
      <c r="AS26" s="989"/>
      <c r="AT26" s="990"/>
      <c r="AU26" s="988" t="s">
        <v>402</v>
      </c>
      <c r="AV26" s="989"/>
      <c r="AW26" s="989"/>
      <c r="AX26" s="989"/>
      <c r="AY26" s="990"/>
      <c r="AZ26" s="988" t="s">
        <v>403</v>
      </c>
      <c r="BA26" s="989"/>
      <c r="BB26" s="989"/>
      <c r="BC26" s="989"/>
      <c r="BD26" s="990"/>
      <c r="BE26" s="988" t="s">
        <v>379</v>
      </c>
      <c r="BF26" s="989"/>
      <c r="BG26" s="989"/>
      <c r="BH26" s="989"/>
      <c r="BI26" s="1002"/>
      <c r="BJ26" s="226"/>
      <c r="BK26" s="226"/>
      <c r="BL26" s="226"/>
      <c r="BM26" s="226"/>
      <c r="BN26" s="226"/>
      <c r="BO26" s="236"/>
      <c r="BP26" s="236"/>
      <c r="BQ26" s="233">
        <v>20</v>
      </c>
      <c r="BR26" s="234"/>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6"/>
      <c r="BP27" s="236"/>
      <c r="BQ27" s="233">
        <v>21</v>
      </c>
      <c r="BR27" s="234"/>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15">
      <c r="A28" s="237">
        <v>1</v>
      </c>
      <c r="B28" s="1034" t="s">
        <v>404</v>
      </c>
      <c r="C28" s="1035"/>
      <c r="D28" s="1035"/>
      <c r="E28" s="1035"/>
      <c r="F28" s="1035"/>
      <c r="G28" s="1035"/>
      <c r="H28" s="1035"/>
      <c r="I28" s="1035"/>
      <c r="J28" s="1035"/>
      <c r="K28" s="1035"/>
      <c r="L28" s="1035"/>
      <c r="M28" s="1035"/>
      <c r="N28" s="1035"/>
      <c r="O28" s="1035"/>
      <c r="P28" s="1036"/>
      <c r="Q28" s="1037">
        <v>257</v>
      </c>
      <c r="R28" s="1038"/>
      <c r="S28" s="1038"/>
      <c r="T28" s="1038"/>
      <c r="U28" s="1038"/>
      <c r="V28" s="1038">
        <v>240</v>
      </c>
      <c r="W28" s="1038"/>
      <c r="X28" s="1038"/>
      <c r="Y28" s="1038"/>
      <c r="Z28" s="1038"/>
      <c r="AA28" s="1038">
        <v>17</v>
      </c>
      <c r="AB28" s="1038"/>
      <c r="AC28" s="1038"/>
      <c r="AD28" s="1038"/>
      <c r="AE28" s="1039"/>
      <c r="AF28" s="1040">
        <v>17</v>
      </c>
      <c r="AG28" s="1038"/>
      <c r="AH28" s="1038"/>
      <c r="AI28" s="1038"/>
      <c r="AJ28" s="1041"/>
      <c r="AK28" s="1029">
        <v>28</v>
      </c>
      <c r="AL28" s="1030"/>
      <c r="AM28" s="1030"/>
      <c r="AN28" s="1030"/>
      <c r="AO28" s="1030"/>
      <c r="AP28" s="1030" t="s">
        <v>601</v>
      </c>
      <c r="AQ28" s="1030"/>
      <c r="AR28" s="1030"/>
      <c r="AS28" s="1030"/>
      <c r="AT28" s="1030"/>
      <c r="AU28" s="1030" t="s">
        <v>601</v>
      </c>
      <c r="AV28" s="1030"/>
      <c r="AW28" s="1030"/>
      <c r="AX28" s="1030"/>
      <c r="AY28" s="1030"/>
      <c r="AZ28" s="1031" t="s">
        <v>601</v>
      </c>
      <c r="BA28" s="1031"/>
      <c r="BB28" s="1031"/>
      <c r="BC28" s="1031"/>
      <c r="BD28" s="1031"/>
      <c r="BE28" s="1032"/>
      <c r="BF28" s="1032"/>
      <c r="BG28" s="1032"/>
      <c r="BH28" s="1032"/>
      <c r="BI28" s="1033"/>
      <c r="BJ28" s="226"/>
      <c r="BK28" s="226"/>
      <c r="BL28" s="226"/>
      <c r="BM28" s="226"/>
      <c r="BN28" s="226"/>
      <c r="BO28" s="236"/>
      <c r="BP28" s="236"/>
      <c r="BQ28" s="233">
        <v>22</v>
      </c>
      <c r="BR28" s="234"/>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15">
      <c r="A29" s="237">
        <v>2</v>
      </c>
      <c r="B29" s="1017" t="s">
        <v>405</v>
      </c>
      <c r="C29" s="1018"/>
      <c r="D29" s="1018"/>
      <c r="E29" s="1018"/>
      <c r="F29" s="1018"/>
      <c r="G29" s="1018"/>
      <c r="H29" s="1018"/>
      <c r="I29" s="1018"/>
      <c r="J29" s="1018"/>
      <c r="K29" s="1018"/>
      <c r="L29" s="1018"/>
      <c r="M29" s="1018"/>
      <c r="N29" s="1018"/>
      <c r="O29" s="1018"/>
      <c r="P29" s="1019"/>
      <c r="Q29" s="1025">
        <v>164</v>
      </c>
      <c r="R29" s="1026"/>
      <c r="S29" s="1026"/>
      <c r="T29" s="1026"/>
      <c r="U29" s="1026"/>
      <c r="V29" s="1026">
        <v>164</v>
      </c>
      <c r="W29" s="1026"/>
      <c r="X29" s="1026"/>
      <c r="Y29" s="1026"/>
      <c r="Z29" s="1026"/>
      <c r="AA29" s="1026" t="s">
        <v>589</v>
      </c>
      <c r="AB29" s="1026"/>
      <c r="AC29" s="1026"/>
      <c r="AD29" s="1026"/>
      <c r="AE29" s="1027"/>
      <c r="AF29" s="1022" t="s">
        <v>130</v>
      </c>
      <c r="AG29" s="1023"/>
      <c r="AH29" s="1023"/>
      <c r="AI29" s="1023"/>
      <c r="AJ29" s="1024"/>
      <c r="AK29" s="967">
        <v>78</v>
      </c>
      <c r="AL29" s="958"/>
      <c r="AM29" s="958"/>
      <c r="AN29" s="958"/>
      <c r="AO29" s="958"/>
      <c r="AP29" s="958">
        <v>53</v>
      </c>
      <c r="AQ29" s="958"/>
      <c r="AR29" s="958"/>
      <c r="AS29" s="958"/>
      <c r="AT29" s="958"/>
      <c r="AU29" s="958">
        <v>53</v>
      </c>
      <c r="AV29" s="958"/>
      <c r="AW29" s="958"/>
      <c r="AX29" s="958"/>
      <c r="AY29" s="958"/>
      <c r="AZ29" s="1028" t="s">
        <v>601</v>
      </c>
      <c r="BA29" s="1028"/>
      <c r="BB29" s="1028"/>
      <c r="BC29" s="1028"/>
      <c r="BD29" s="1028"/>
      <c r="BE29" s="959"/>
      <c r="BF29" s="959"/>
      <c r="BG29" s="959"/>
      <c r="BH29" s="959"/>
      <c r="BI29" s="960"/>
      <c r="BJ29" s="226"/>
      <c r="BK29" s="226"/>
      <c r="BL29" s="226"/>
      <c r="BM29" s="226"/>
      <c r="BN29" s="226"/>
      <c r="BO29" s="236"/>
      <c r="BP29" s="236"/>
      <c r="BQ29" s="233">
        <v>23</v>
      </c>
      <c r="BR29" s="234"/>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15">
      <c r="A30" s="237">
        <v>3</v>
      </c>
      <c r="B30" s="1017" t="s">
        <v>406</v>
      </c>
      <c r="C30" s="1018"/>
      <c r="D30" s="1018"/>
      <c r="E30" s="1018"/>
      <c r="F30" s="1018"/>
      <c r="G30" s="1018"/>
      <c r="H30" s="1018"/>
      <c r="I30" s="1018"/>
      <c r="J30" s="1018"/>
      <c r="K30" s="1018"/>
      <c r="L30" s="1018"/>
      <c r="M30" s="1018"/>
      <c r="N30" s="1018"/>
      <c r="O30" s="1018"/>
      <c r="P30" s="1019"/>
      <c r="Q30" s="1025">
        <v>619</v>
      </c>
      <c r="R30" s="1026"/>
      <c r="S30" s="1026"/>
      <c r="T30" s="1026"/>
      <c r="U30" s="1026"/>
      <c r="V30" s="1026">
        <v>595</v>
      </c>
      <c r="W30" s="1026"/>
      <c r="X30" s="1026"/>
      <c r="Y30" s="1026"/>
      <c r="Z30" s="1026"/>
      <c r="AA30" s="1026">
        <v>24</v>
      </c>
      <c r="AB30" s="1026"/>
      <c r="AC30" s="1026"/>
      <c r="AD30" s="1026"/>
      <c r="AE30" s="1027"/>
      <c r="AF30" s="1022">
        <v>24</v>
      </c>
      <c r="AG30" s="1023"/>
      <c r="AH30" s="1023"/>
      <c r="AI30" s="1023"/>
      <c r="AJ30" s="1024"/>
      <c r="AK30" s="967">
        <v>93</v>
      </c>
      <c r="AL30" s="958"/>
      <c r="AM30" s="958"/>
      <c r="AN30" s="958"/>
      <c r="AO30" s="958"/>
      <c r="AP30" s="958" t="s">
        <v>601</v>
      </c>
      <c r="AQ30" s="958"/>
      <c r="AR30" s="958"/>
      <c r="AS30" s="958"/>
      <c r="AT30" s="958"/>
      <c r="AU30" s="958" t="s">
        <v>601</v>
      </c>
      <c r="AV30" s="958"/>
      <c r="AW30" s="958"/>
      <c r="AX30" s="958"/>
      <c r="AY30" s="958"/>
      <c r="AZ30" s="1028" t="s">
        <v>601</v>
      </c>
      <c r="BA30" s="1028"/>
      <c r="BB30" s="1028"/>
      <c r="BC30" s="1028"/>
      <c r="BD30" s="1028"/>
      <c r="BE30" s="959"/>
      <c r="BF30" s="959"/>
      <c r="BG30" s="959"/>
      <c r="BH30" s="959"/>
      <c r="BI30" s="960"/>
      <c r="BJ30" s="226"/>
      <c r="BK30" s="226"/>
      <c r="BL30" s="226"/>
      <c r="BM30" s="226"/>
      <c r="BN30" s="226"/>
      <c r="BO30" s="236"/>
      <c r="BP30" s="236"/>
      <c r="BQ30" s="233">
        <v>24</v>
      </c>
      <c r="BR30" s="234"/>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15">
      <c r="A31" s="237">
        <v>4</v>
      </c>
      <c r="B31" s="1017" t="s">
        <v>407</v>
      </c>
      <c r="C31" s="1018"/>
      <c r="D31" s="1018"/>
      <c r="E31" s="1018"/>
      <c r="F31" s="1018"/>
      <c r="G31" s="1018"/>
      <c r="H31" s="1018"/>
      <c r="I31" s="1018"/>
      <c r="J31" s="1018"/>
      <c r="K31" s="1018"/>
      <c r="L31" s="1018"/>
      <c r="M31" s="1018"/>
      <c r="N31" s="1018"/>
      <c r="O31" s="1018"/>
      <c r="P31" s="1019"/>
      <c r="Q31" s="1025">
        <v>47</v>
      </c>
      <c r="R31" s="1026"/>
      <c r="S31" s="1026"/>
      <c r="T31" s="1026"/>
      <c r="U31" s="1026"/>
      <c r="V31" s="1026">
        <v>47</v>
      </c>
      <c r="W31" s="1026"/>
      <c r="X31" s="1026"/>
      <c r="Y31" s="1026"/>
      <c r="Z31" s="1026"/>
      <c r="AA31" s="1026">
        <v>0</v>
      </c>
      <c r="AB31" s="1026"/>
      <c r="AC31" s="1026"/>
      <c r="AD31" s="1026"/>
      <c r="AE31" s="1027"/>
      <c r="AF31" s="1022">
        <v>0</v>
      </c>
      <c r="AG31" s="1023"/>
      <c r="AH31" s="1023"/>
      <c r="AI31" s="1023"/>
      <c r="AJ31" s="1024"/>
      <c r="AK31" s="967">
        <v>16</v>
      </c>
      <c r="AL31" s="958"/>
      <c r="AM31" s="958"/>
      <c r="AN31" s="958"/>
      <c r="AO31" s="958"/>
      <c r="AP31" s="958" t="s">
        <v>601</v>
      </c>
      <c r="AQ31" s="958"/>
      <c r="AR31" s="958"/>
      <c r="AS31" s="958"/>
      <c r="AT31" s="958"/>
      <c r="AU31" s="958" t="s">
        <v>601</v>
      </c>
      <c r="AV31" s="958"/>
      <c r="AW31" s="958"/>
      <c r="AX31" s="958"/>
      <c r="AY31" s="958"/>
      <c r="AZ31" s="1028" t="s">
        <v>601</v>
      </c>
      <c r="BA31" s="1028"/>
      <c r="BB31" s="1028"/>
      <c r="BC31" s="1028"/>
      <c r="BD31" s="1028"/>
      <c r="BE31" s="959"/>
      <c r="BF31" s="959"/>
      <c r="BG31" s="959"/>
      <c r="BH31" s="959"/>
      <c r="BI31" s="960"/>
      <c r="BJ31" s="226"/>
      <c r="BK31" s="226"/>
      <c r="BL31" s="226"/>
      <c r="BM31" s="226"/>
      <c r="BN31" s="226"/>
      <c r="BO31" s="236"/>
      <c r="BP31" s="236"/>
      <c r="BQ31" s="233">
        <v>25</v>
      </c>
      <c r="BR31" s="234"/>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15">
      <c r="A32" s="237">
        <v>5</v>
      </c>
      <c r="B32" s="1017" t="s">
        <v>408</v>
      </c>
      <c r="C32" s="1018"/>
      <c r="D32" s="1018"/>
      <c r="E32" s="1018"/>
      <c r="F32" s="1018"/>
      <c r="G32" s="1018"/>
      <c r="H32" s="1018"/>
      <c r="I32" s="1018"/>
      <c r="J32" s="1018"/>
      <c r="K32" s="1018"/>
      <c r="L32" s="1018"/>
      <c r="M32" s="1018"/>
      <c r="N32" s="1018"/>
      <c r="O32" s="1018"/>
      <c r="P32" s="1019"/>
      <c r="Q32" s="1025">
        <v>199</v>
      </c>
      <c r="R32" s="1026"/>
      <c r="S32" s="1026"/>
      <c r="T32" s="1026"/>
      <c r="U32" s="1026"/>
      <c r="V32" s="1026">
        <v>169</v>
      </c>
      <c r="W32" s="1026"/>
      <c r="X32" s="1026"/>
      <c r="Y32" s="1026"/>
      <c r="Z32" s="1026"/>
      <c r="AA32" s="1026">
        <v>30</v>
      </c>
      <c r="AB32" s="1026"/>
      <c r="AC32" s="1026"/>
      <c r="AD32" s="1026"/>
      <c r="AE32" s="1027"/>
      <c r="AF32" s="1022">
        <v>30</v>
      </c>
      <c r="AG32" s="1023"/>
      <c r="AH32" s="1023"/>
      <c r="AI32" s="1023"/>
      <c r="AJ32" s="1024"/>
      <c r="AK32" s="967">
        <v>86</v>
      </c>
      <c r="AL32" s="958"/>
      <c r="AM32" s="958"/>
      <c r="AN32" s="958"/>
      <c r="AO32" s="958"/>
      <c r="AP32" s="958">
        <v>770</v>
      </c>
      <c r="AQ32" s="958"/>
      <c r="AR32" s="958"/>
      <c r="AS32" s="958"/>
      <c r="AT32" s="958"/>
      <c r="AU32" s="958">
        <v>385</v>
      </c>
      <c r="AV32" s="958"/>
      <c r="AW32" s="958"/>
      <c r="AX32" s="958"/>
      <c r="AY32" s="958"/>
      <c r="AZ32" s="1028" t="s">
        <v>601</v>
      </c>
      <c r="BA32" s="1028"/>
      <c r="BB32" s="1028"/>
      <c r="BC32" s="1028"/>
      <c r="BD32" s="1028"/>
      <c r="BE32" s="959" t="s">
        <v>409</v>
      </c>
      <c r="BF32" s="959"/>
      <c r="BG32" s="959"/>
      <c r="BH32" s="959"/>
      <c r="BI32" s="960"/>
      <c r="BJ32" s="226"/>
      <c r="BK32" s="226"/>
      <c r="BL32" s="226"/>
      <c r="BM32" s="226"/>
      <c r="BN32" s="226"/>
      <c r="BO32" s="236"/>
      <c r="BP32" s="236"/>
      <c r="BQ32" s="233">
        <v>26</v>
      </c>
      <c r="BR32" s="234"/>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15">
      <c r="A33" s="237">
        <v>6</v>
      </c>
      <c r="B33" s="1017" t="s">
        <v>410</v>
      </c>
      <c r="C33" s="1018"/>
      <c r="D33" s="1018"/>
      <c r="E33" s="1018"/>
      <c r="F33" s="1018"/>
      <c r="G33" s="1018"/>
      <c r="H33" s="1018"/>
      <c r="I33" s="1018"/>
      <c r="J33" s="1018"/>
      <c r="K33" s="1018"/>
      <c r="L33" s="1018"/>
      <c r="M33" s="1018"/>
      <c r="N33" s="1018"/>
      <c r="O33" s="1018"/>
      <c r="P33" s="1019"/>
      <c r="Q33" s="1025">
        <v>4</v>
      </c>
      <c r="R33" s="1026"/>
      <c r="S33" s="1026"/>
      <c r="T33" s="1026"/>
      <c r="U33" s="1026"/>
      <c r="V33" s="1026">
        <v>3</v>
      </c>
      <c r="W33" s="1026"/>
      <c r="X33" s="1026"/>
      <c r="Y33" s="1026"/>
      <c r="Z33" s="1026"/>
      <c r="AA33" s="1026">
        <v>1</v>
      </c>
      <c r="AB33" s="1026"/>
      <c r="AC33" s="1026"/>
      <c r="AD33" s="1026"/>
      <c r="AE33" s="1027"/>
      <c r="AF33" s="1022">
        <v>1</v>
      </c>
      <c r="AG33" s="1023"/>
      <c r="AH33" s="1023"/>
      <c r="AI33" s="1023"/>
      <c r="AJ33" s="1024"/>
      <c r="AK33" s="967">
        <v>3</v>
      </c>
      <c r="AL33" s="958"/>
      <c r="AM33" s="958"/>
      <c r="AN33" s="958"/>
      <c r="AO33" s="958"/>
      <c r="AP33" s="958">
        <v>9</v>
      </c>
      <c r="AQ33" s="958"/>
      <c r="AR33" s="958"/>
      <c r="AS33" s="958"/>
      <c r="AT33" s="958"/>
      <c r="AU33" s="958">
        <v>9</v>
      </c>
      <c r="AV33" s="958"/>
      <c r="AW33" s="958"/>
      <c r="AX33" s="958"/>
      <c r="AY33" s="958"/>
      <c r="AZ33" s="1028" t="s">
        <v>601</v>
      </c>
      <c r="BA33" s="1028"/>
      <c r="BB33" s="1028"/>
      <c r="BC33" s="1028"/>
      <c r="BD33" s="1028"/>
      <c r="BE33" s="959" t="s">
        <v>411</v>
      </c>
      <c r="BF33" s="959"/>
      <c r="BG33" s="959"/>
      <c r="BH33" s="959"/>
      <c r="BI33" s="960"/>
      <c r="BJ33" s="226"/>
      <c r="BK33" s="226"/>
      <c r="BL33" s="226"/>
      <c r="BM33" s="226"/>
      <c r="BN33" s="226"/>
      <c r="BO33" s="236"/>
      <c r="BP33" s="236"/>
      <c r="BQ33" s="233">
        <v>27</v>
      </c>
      <c r="BR33" s="234"/>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15">
      <c r="A34" s="237">
        <v>7</v>
      </c>
      <c r="B34" s="1017" t="s">
        <v>412</v>
      </c>
      <c r="C34" s="1018"/>
      <c r="D34" s="1018"/>
      <c r="E34" s="1018"/>
      <c r="F34" s="1018"/>
      <c r="G34" s="1018"/>
      <c r="H34" s="1018"/>
      <c r="I34" s="1018"/>
      <c r="J34" s="1018"/>
      <c r="K34" s="1018"/>
      <c r="L34" s="1018"/>
      <c r="M34" s="1018"/>
      <c r="N34" s="1018"/>
      <c r="O34" s="1018"/>
      <c r="P34" s="1019"/>
      <c r="Q34" s="1025">
        <v>127</v>
      </c>
      <c r="R34" s="1026"/>
      <c r="S34" s="1026"/>
      <c r="T34" s="1026"/>
      <c r="U34" s="1026"/>
      <c r="V34" s="1026">
        <v>122</v>
      </c>
      <c r="W34" s="1026"/>
      <c r="X34" s="1026"/>
      <c r="Y34" s="1026"/>
      <c r="Z34" s="1026"/>
      <c r="AA34" s="1026">
        <v>5</v>
      </c>
      <c r="AB34" s="1026"/>
      <c r="AC34" s="1026"/>
      <c r="AD34" s="1026"/>
      <c r="AE34" s="1027"/>
      <c r="AF34" s="1022">
        <v>5</v>
      </c>
      <c r="AG34" s="1023"/>
      <c r="AH34" s="1023"/>
      <c r="AI34" s="1023"/>
      <c r="AJ34" s="1024"/>
      <c r="AK34" s="967">
        <v>76</v>
      </c>
      <c r="AL34" s="958"/>
      <c r="AM34" s="958"/>
      <c r="AN34" s="958"/>
      <c r="AO34" s="958"/>
      <c r="AP34" s="958">
        <v>271</v>
      </c>
      <c r="AQ34" s="958"/>
      <c r="AR34" s="958"/>
      <c r="AS34" s="958"/>
      <c r="AT34" s="958"/>
      <c r="AU34" s="958">
        <v>271</v>
      </c>
      <c r="AV34" s="958"/>
      <c r="AW34" s="958"/>
      <c r="AX34" s="958"/>
      <c r="AY34" s="958"/>
      <c r="AZ34" s="1028" t="s">
        <v>601</v>
      </c>
      <c r="BA34" s="1028"/>
      <c r="BB34" s="1028"/>
      <c r="BC34" s="1028"/>
      <c r="BD34" s="1028"/>
      <c r="BE34" s="959" t="s">
        <v>409</v>
      </c>
      <c r="BF34" s="959"/>
      <c r="BG34" s="959"/>
      <c r="BH34" s="959"/>
      <c r="BI34" s="960"/>
      <c r="BJ34" s="226"/>
      <c r="BK34" s="226"/>
      <c r="BL34" s="226"/>
      <c r="BM34" s="226"/>
      <c r="BN34" s="226"/>
      <c r="BO34" s="236"/>
      <c r="BP34" s="236"/>
      <c r="BQ34" s="233">
        <v>28</v>
      </c>
      <c r="BR34" s="234"/>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15">
      <c r="A35" s="237">
        <v>8</v>
      </c>
      <c r="B35" s="1017" t="s">
        <v>413</v>
      </c>
      <c r="C35" s="1018"/>
      <c r="D35" s="1018"/>
      <c r="E35" s="1018"/>
      <c r="F35" s="1018"/>
      <c r="G35" s="1018"/>
      <c r="H35" s="1018"/>
      <c r="I35" s="1018"/>
      <c r="J35" s="1018"/>
      <c r="K35" s="1018"/>
      <c r="L35" s="1018"/>
      <c r="M35" s="1018"/>
      <c r="N35" s="1018"/>
      <c r="O35" s="1018"/>
      <c r="P35" s="1019"/>
      <c r="Q35" s="1025">
        <v>33</v>
      </c>
      <c r="R35" s="1026"/>
      <c r="S35" s="1026"/>
      <c r="T35" s="1026"/>
      <c r="U35" s="1026"/>
      <c r="V35" s="1026">
        <v>30</v>
      </c>
      <c r="W35" s="1026"/>
      <c r="X35" s="1026"/>
      <c r="Y35" s="1026"/>
      <c r="Z35" s="1026"/>
      <c r="AA35" s="1026">
        <v>3</v>
      </c>
      <c r="AB35" s="1026"/>
      <c r="AC35" s="1026"/>
      <c r="AD35" s="1026"/>
      <c r="AE35" s="1027"/>
      <c r="AF35" s="1022">
        <v>3</v>
      </c>
      <c r="AG35" s="1023"/>
      <c r="AH35" s="1023"/>
      <c r="AI35" s="1023"/>
      <c r="AJ35" s="1024"/>
      <c r="AK35" s="967">
        <v>27</v>
      </c>
      <c r="AL35" s="958"/>
      <c r="AM35" s="958"/>
      <c r="AN35" s="958"/>
      <c r="AO35" s="958"/>
      <c r="AP35" s="958">
        <v>14</v>
      </c>
      <c r="AQ35" s="958"/>
      <c r="AR35" s="958"/>
      <c r="AS35" s="958"/>
      <c r="AT35" s="958"/>
      <c r="AU35" s="958">
        <v>14</v>
      </c>
      <c r="AV35" s="958"/>
      <c r="AW35" s="958"/>
      <c r="AX35" s="958"/>
      <c r="AY35" s="958"/>
      <c r="AZ35" s="1028" t="s">
        <v>601</v>
      </c>
      <c r="BA35" s="1028"/>
      <c r="BB35" s="1028"/>
      <c r="BC35" s="1028"/>
      <c r="BD35" s="1028"/>
      <c r="BE35" s="959" t="s">
        <v>411</v>
      </c>
      <c r="BF35" s="959"/>
      <c r="BG35" s="959"/>
      <c r="BH35" s="959"/>
      <c r="BI35" s="960"/>
      <c r="BJ35" s="226"/>
      <c r="BK35" s="226"/>
      <c r="BL35" s="226"/>
      <c r="BM35" s="226"/>
      <c r="BN35" s="226"/>
      <c r="BO35" s="236"/>
      <c r="BP35" s="236"/>
      <c r="BQ35" s="233">
        <v>29</v>
      </c>
      <c r="BR35" s="234"/>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15">
      <c r="A36" s="237">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6"/>
      <c r="BP36" s="236"/>
      <c r="BQ36" s="233">
        <v>30</v>
      </c>
      <c r="BR36" s="234"/>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15">
      <c r="A37" s="237">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6"/>
      <c r="BP37" s="236"/>
      <c r="BQ37" s="233">
        <v>31</v>
      </c>
      <c r="BR37" s="234"/>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15">
      <c r="A38" s="237">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6"/>
      <c r="BP38" s="236"/>
      <c r="BQ38" s="233">
        <v>32</v>
      </c>
      <c r="BR38" s="234"/>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15">
      <c r="A39" s="237">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6"/>
      <c r="BP39" s="236"/>
      <c r="BQ39" s="233">
        <v>33</v>
      </c>
      <c r="BR39" s="234"/>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15">
      <c r="A40" s="233">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6"/>
      <c r="BP40" s="236"/>
      <c r="BQ40" s="233">
        <v>34</v>
      </c>
      <c r="BR40" s="234"/>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15">
      <c r="A41" s="233">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6"/>
      <c r="BP41" s="236"/>
      <c r="BQ41" s="233">
        <v>35</v>
      </c>
      <c r="BR41" s="234"/>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15">
      <c r="A42" s="233">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6"/>
      <c r="BP42" s="236"/>
      <c r="BQ42" s="233">
        <v>36</v>
      </c>
      <c r="BR42" s="234"/>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15">
      <c r="A43" s="233">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6"/>
      <c r="BP43" s="236"/>
      <c r="BQ43" s="233">
        <v>37</v>
      </c>
      <c r="BR43" s="234"/>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15">
      <c r="A44" s="233">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6"/>
      <c r="BP44" s="236"/>
      <c r="BQ44" s="233">
        <v>38</v>
      </c>
      <c r="BR44" s="234"/>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15">
      <c r="A45" s="233">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6"/>
      <c r="BP45" s="236"/>
      <c r="BQ45" s="233">
        <v>39</v>
      </c>
      <c r="BR45" s="234"/>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15">
      <c r="A46" s="233">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6"/>
      <c r="BP46" s="236"/>
      <c r="BQ46" s="233">
        <v>40</v>
      </c>
      <c r="BR46" s="234"/>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15">
      <c r="A47" s="233">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6"/>
      <c r="BP47" s="236"/>
      <c r="BQ47" s="233">
        <v>41</v>
      </c>
      <c r="BR47" s="234"/>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15">
      <c r="A48" s="233">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6"/>
      <c r="BP48" s="236"/>
      <c r="BQ48" s="233">
        <v>42</v>
      </c>
      <c r="BR48" s="234"/>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15">
      <c r="A49" s="233">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6"/>
      <c r="BP49" s="236"/>
      <c r="BQ49" s="233">
        <v>43</v>
      </c>
      <c r="BR49" s="234"/>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15">
      <c r="A50" s="233">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6"/>
      <c r="BP50" s="236"/>
      <c r="BQ50" s="233">
        <v>44</v>
      </c>
      <c r="BR50" s="234"/>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15">
      <c r="A51" s="233">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6"/>
      <c r="BP51" s="236"/>
      <c r="BQ51" s="233">
        <v>45</v>
      </c>
      <c r="BR51" s="234"/>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15">
      <c r="A52" s="233">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6"/>
      <c r="BP52" s="236"/>
      <c r="BQ52" s="233">
        <v>46</v>
      </c>
      <c r="BR52" s="234"/>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15">
      <c r="A53" s="233">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6"/>
      <c r="BP53" s="236"/>
      <c r="BQ53" s="233">
        <v>47</v>
      </c>
      <c r="BR53" s="234"/>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15">
      <c r="A54" s="233">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6"/>
      <c r="BP54" s="236"/>
      <c r="BQ54" s="233">
        <v>48</v>
      </c>
      <c r="BR54" s="234"/>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15">
      <c r="A55" s="233">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6"/>
      <c r="BP55" s="236"/>
      <c r="BQ55" s="233">
        <v>49</v>
      </c>
      <c r="BR55" s="234"/>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15">
      <c r="A56" s="233">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6"/>
      <c r="BP56" s="236"/>
      <c r="BQ56" s="233">
        <v>50</v>
      </c>
      <c r="BR56" s="234"/>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15">
      <c r="A57" s="233">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6"/>
      <c r="BP57" s="236"/>
      <c r="BQ57" s="233">
        <v>51</v>
      </c>
      <c r="BR57" s="234"/>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15">
      <c r="A58" s="233">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6"/>
      <c r="BP58" s="236"/>
      <c r="BQ58" s="233">
        <v>52</v>
      </c>
      <c r="BR58" s="234"/>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15">
      <c r="A59" s="233">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6"/>
      <c r="BP59" s="236"/>
      <c r="BQ59" s="233">
        <v>53</v>
      </c>
      <c r="BR59" s="234"/>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15">
      <c r="A60" s="233">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6"/>
      <c r="BP60" s="236"/>
      <c r="BQ60" s="233">
        <v>54</v>
      </c>
      <c r="BR60" s="234"/>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
      <c r="A61" s="233">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6"/>
      <c r="BP61" s="236"/>
      <c r="BQ61" s="233">
        <v>55</v>
      </c>
      <c r="BR61" s="234"/>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15">
      <c r="A62" s="233">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414</v>
      </c>
      <c r="BK62" s="1015"/>
      <c r="BL62" s="1015"/>
      <c r="BM62" s="1015"/>
      <c r="BN62" s="1016"/>
      <c r="BO62" s="236"/>
      <c r="BP62" s="236"/>
      <c r="BQ62" s="233">
        <v>56</v>
      </c>
      <c r="BR62" s="234"/>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
      <c r="A63" s="235" t="s">
        <v>391</v>
      </c>
      <c r="B63" s="924" t="s">
        <v>415</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80</v>
      </c>
      <c r="AG63" s="946"/>
      <c r="AH63" s="946"/>
      <c r="AI63" s="946"/>
      <c r="AJ63" s="1009"/>
      <c r="AK63" s="1010"/>
      <c r="AL63" s="950"/>
      <c r="AM63" s="950"/>
      <c r="AN63" s="950"/>
      <c r="AO63" s="950"/>
      <c r="AP63" s="946">
        <v>1117</v>
      </c>
      <c r="AQ63" s="946"/>
      <c r="AR63" s="946"/>
      <c r="AS63" s="946"/>
      <c r="AT63" s="946"/>
      <c r="AU63" s="946">
        <v>732</v>
      </c>
      <c r="AV63" s="946"/>
      <c r="AW63" s="946"/>
      <c r="AX63" s="946"/>
      <c r="AY63" s="946"/>
      <c r="AZ63" s="1004"/>
      <c r="BA63" s="1004"/>
      <c r="BB63" s="1004"/>
      <c r="BC63" s="1004"/>
      <c r="BD63" s="1004"/>
      <c r="BE63" s="947"/>
      <c r="BF63" s="947"/>
      <c r="BG63" s="947"/>
      <c r="BH63" s="947"/>
      <c r="BI63" s="948"/>
      <c r="BJ63" s="1005" t="s">
        <v>393</v>
      </c>
      <c r="BK63" s="940"/>
      <c r="BL63" s="940"/>
      <c r="BM63" s="940"/>
      <c r="BN63" s="1006"/>
      <c r="BO63" s="236"/>
      <c r="BP63" s="236"/>
      <c r="BQ63" s="233">
        <v>57</v>
      </c>
      <c r="BR63" s="234"/>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
      <c r="A65" s="226" t="s">
        <v>416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15">
      <c r="A66" s="982" t="s">
        <v>417</v>
      </c>
      <c r="B66" s="983"/>
      <c r="C66" s="983"/>
      <c r="D66" s="983"/>
      <c r="E66" s="983"/>
      <c r="F66" s="983"/>
      <c r="G66" s="983"/>
      <c r="H66" s="983"/>
      <c r="I66" s="983"/>
      <c r="J66" s="983"/>
      <c r="K66" s="983"/>
      <c r="L66" s="983"/>
      <c r="M66" s="983"/>
      <c r="N66" s="983"/>
      <c r="O66" s="983"/>
      <c r="P66" s="984"/>
      <c r="Q66" s="988" t="s">
        <v>396</v>
      </c>
      <c r="R66" s="989"/>
      <c r="S66" s="989"/>
      <c r="T66" s="989"/>
      <c r="U66" s="990"/>
      <c r="V66" s="988" t="s">
        <v>397</v>
      </c>
      <c r="W66" s="989"/>
      <c r="X66" s="989"/>
      <c r="Y66" s="989"/>
      <c r="Z66" s="990"/>
      <c r="AA66" s="988" t="s">
        <v>418</v>
      </c>
      <c r="AB66" s="989"/>
      <c r="AC66" s="989"/>
      <c r="AD66" s="989"/>
      <c r="AE66" s="990"/>
      <c r="AF66" s="994" t="s">
        <v>419</v>
      </c>
      <c r="AG66" s="995"/>
      <c r="AH66" s="995"/>
      <c r="AI66" s="995"/>
      <c r="AJ66" s="996"/>
      <c r="AK66" s="988" t="s">
        <v>420</v>
      </c>
      <c r="AL66" s="983"/>
      <c r="AM66" s="983"/>
      <c r="AN66" s="983"/>
      <c r="AO66" s="984"/>
      <c r="AP66" s="988" t="s">
        <v>421</v>
      </c>
      <c r="AQ66" s="989"/>
      <c r="AR66" s="989"/>
      <c r="AS66" s="989"/>
      <c r="AT66" s="990"/>
      <c r="AU66" s="988" t="s">
        <v>422</v>
      </c>
      <c r="AV66" s="989"/>
      <c r="AW66" s="989"/>
      <c r="AX66" s="989"/>
      <c r="AY66" s="990"/>
      <c r="AZ66" s="988" t="s">
        <v>379</v>
      </c>
      <c r="BA66" s="989"/>
      <c r="BB66" s="989"/>
      <c r="BC66" s="989"/>
      <c r="BD66" s="1002"/>
      <c r="BE66" s="236"/>
      <c r="BF66" s="236"/>
      <c r="BG66" s="236"/>
      <c r="BH66" s="236"/>
      <c r="BI66" s="236"/>
      <c r="BJ66" s="236"/>
      <c r="BK66" s="236"/>
      <c r="BL66" s="236"/>
      <c r="BM66" s="236"/>
      <c r="BN66" s="236"/>
      <c r="BO66" s="236"/>
      <c r="BP66" s="236"/>
      <c r="BQ66" s="233">
        <v>60</v>
      </c>
      <c r="BR66" s="238"/>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6"/>
      <c r="BF67" s="236"/>
      <c r="BG67" s="236"/>
      <c r="BH67" s="236"/>
      <c r="BI67" s="236"/>
      <c r="BJ67" s="236"/>
      <c r="BK67" s="236"/>
      <c r="BL67" s="236"/>
      <c r="BM67" s="236"/>
      <c r="BN67" s="236"/>
      <c r="BO67" s="236"/>
      <c r="BP67" s="236"/>
      <c r="BQ67" s="233">
        <v>61</v>
      </c>
      <c r="BR67" s="238"/>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15">
      <c r="A68" s="231">
        <v>1</v>
      </c>
      <c r="B68" s="972" t="s">
        <v>590</v>
      </c>
      <c r="C68" s="973"/>
      <c r="D68" s="973"/>
      <c r="E68" s="973"/>
      <c r="F68" s="973"/>
      <c r="G68" s="973"/>
      <c r="H68" s="973"/>
      <c r="I68" s="973"/>
      <c r="J68" s="973"/>
      <c r="K68" s="973"/>
      <c r="L68" s="973"/>
      <c r="M68" s="973"/>
      <c r="N68" s="973"/>
      <c r="O68" s="973"/>
      <c r="P68" s="974"/>
      <c r="Q68" s="975">
        <v>8127</v>
      </c>
      <c r="R68" s="969"/>
      <c r="S68" s="969"/>
      <c r="T68" s="969"/>
      <c r="U68" s="969"/>
      <c r="V68" s="969">
        <v>8001</v>
      </c>
      <c r="W68" s="969"/>
      <c r="X68" s="969"/>
      <c r="Y68" s="969"/>
      <c r="Z68" s="969"/>
      <c r="AA68" s="969">
        <v>126</v>
      </c>
      <c r="AB68" s="969"/>
      <c r="AC68" s="969"/>
      <c r="AD68" s="969"/>
      <c r="AE68" s="969"/>
      <c r="AF68" s="969">
        <v>126</v>
      </c>
      <c r="AG68" s="969"/>
      <c r="AH68" s="969"/>
      <c r="AI68" s="969"/>
      <c r="AJ68" s="969"/>
      <c r="AK68" s="969">
        <v>1019</v>
      </c>
      <c r="AL68" s="969"/>
      <c r="AM68" s="969"/>
      <c r="AN68" s="969"/>
      <c r="AO68" s="969"/>
      <c r="AP68" s="969">
        <v>9118</v>
      </c>
      <c r="AQ68" s="969"/>
      <c r="AR68" s="969"/>
      <c r="AS68" s="969"/>
      <c r="AT68" s="969"/>
      <c r="AU68" s="969" t="s">
        <v>601</v>
      </c>
      <c r="AV68" s="969"/>
      <c r="AW68" s="969"/>
      <c r="AX68" s="969"/>
      <c r="AY68" s="969"/>
      <c r="AZ68" s="970"/>
      <c r="BA68" s="970"/>
      <c r="BB68" s="970"/>
      <c r="BC68" s="970"/>
      <c r="BD68" s="971"/>
      <c r="BE68" s="236"/>
      <c r="BF68" s="236"/>
      <c r="BG68" s="236"/>
      <c r="BH68" s="236"/>
      <c r="BI68" s="236"/>
      <c r="BJ68" s="236"/>
      <c r="BK68" s="236"/>
      <c r="BL68" s="236"/>
      <c r="BM68" s="236"/>
      <c r="BN68" s="236"/>
      <c r="BO68" s="236"/>
      <c r="BP68" s="236"/>
      <c r="BQ68" s="233">
        <v>62</v>
      </c>
      <c r="BR68" s="238"/>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15">
      <c r="A69" s="233">
        <v>2</v>
      </c>
      <c r="B69" s="961" t="s">
        <v>593</v>
      </c>
      <c r="C69" s="962"/>
      <c r="D69" s="962"/>
      <c r="E69" s="962"/>
      <c r="F69" s="962"/>
      <c r="G69" s="962"/>
      <c r="H69" s="962"/>
      <c r="I69" s="962"/>
      <c r="J69" s="962"/>
      <c r="K69" s="962"/>
      <c r="L69" s="962"/>
      <c r="M69" s="962"/>
      <c r="N69" s="962"/>
      <c r="O69" s="962"/>
      <c r="P69" s="963"/>
      <c r="Q69" s="964">
        <v>564</v>
      </c>
      <c r="R69" s="958"/>
      <c r="S69" s="958"/>
      <c r="T69" s="958"/>
      <c r="U69" s="958"/>
      <c r="V69" s="958">
        <v>483</v>
      </c>
      <c r="W69" s="958"/>
      <c r="X69" s="958"/>
      <c r="Y69" s="958"/>
      <c r="Z69" s="958"/>
      <c r="AA69" s="958">
        <v>81</v>
      </c>
      <c r="AB69" s="958"/>
      <c r="AC69" s="958"/>
      <c r="AD69" s="958"/>
      <c r="AE69" s="958"/>
      <c r="AF69" s="958">
        <v>1492</v>
      </c>
      <c r="AG69" s="958"/>
      <c r="AH69" s="958"/>
      <c r="AI69" s="958"/>
      <c r="AJ69" s="958"/>
      <c r="AK69" s="958" t="s">
        <v>602</v>
      </c>
      <c r="AL69" s="958"/>
      <c r="AM69" s="958"/>
      <c r="AN69" s="958"/>
      <c r="AO69" s="958"/>
      <c r="AP69" s="958">
        <v>309</v>
      </c>
      <c r="AQ69" s="958"/>
      <c r="AR69" s="958"/>
      <c r="AS69" s="958"/>
      <c r="AT69" s="958"/>
      <c r="AU69" s="958" t="s">
        <v>601</v>
      </c>
      <c r="AV69" s="958"/>
      <c r="AW69" s="958"/>
      <c r="AX69" s="958"/>
      <c r="AY69" s="958"/>
      <c r="AZ69" s="959"/>
      <c r="BA69" s="959"/>
      <c r="BB69" s="959"/>
      <c r="BC69" s="959"/>
      <c r="BD69" s="960"/>
      <c r="BE69" s="236"/>
      <c r="BF69" s="236"/>
      <c r="BG69" s="236"/>
      <c r="BH69" s="236"/>
      <c r="BI69" s="236"/>
      <c r="BJ69" s="236"/>
      <c r="BK69" s="236"/>
      <c r="BL69" s="236"/>
      <c r="BM69" s="236"/>
      <c r="BN69" s="236"/>
      <c r="BO69" s="236"/>
      <c r="BP69" s="236"/>
      <c r="BQ69" s="233">
        <v>63</v>
      </c>
      <c r="BR69" s="238"/>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15">
      <c r="A70" s="233">
        <v>3</v>
      </c>
      <c r="B70" s="961" t="s">
        <v>596</v>
      </c>
      <c r="C70" s="962"/>
      <c r="D70" s="962"/>
      <c r="E70" s="962"/>
      <c r="F70" s="962"/>
      <c r="G70" s="962"/>
      <c r="H70" s="962"/>
      <c r="I70" s="962"/>
      <c r="J70" s="962"/>
      <c r="K70" s="962"/>
      <c r="L70" s="962"/>
      <c r="M70" s="962"/>
      <c r="N70" s="962"/>
      <c r="O70" s="962"/>
      <c r="P70" s="963"/>
      <c r="Q70" s="964">
        <v>6836</v>
      </c>
      <c r="R70" s="958"/>
      <c r="S70" s="958"/>
      <c r="T70" s="958"/>
      <c r="U70" s="958"/>
      <c r="V70" s="958">
        <v>5439</v>
      </c>
      <c r="W70" s="958"/>
      <c r="X70" s="958"/>
      <c r="Y70" s="958"/>
      <c r="Z70" s="958"/>
      <c r="AA70" s="958">
        <v>1397</v>
      </c>
      <c r="AB70" s="958"/>
      <c r="AC70" s="958"/>
      <c r="AD70" s="958"/>
      <c r="AE70" s="958"/>
      <c r="AF70" s="958" t="s">
        <v>601</v>
      </c>
      <c r="AG70" s="958"/>
      <c r="AH70" s="958"/>
      <c r="AI70" s="958"/>
      <c r="AJ70" s="958"/>
      <c r="AK70" s="958">
        <v>14</v>
      </c>
      <c r="AL70" s="958"/>
      <c r="AM70" s="958"/>
      <c r="AN70" s="958"/>
      <c r="AO70" s="958"/>
      <c r="AP70" s="958" t="s">
        <v>601</v>
      </c>
      <c r="AQ70" s="958"/>
      <c r="AR70" s="958"/>
      <c r="AS70" s="958"/>
      <c r="AT70" s="958"/>
      <c r="AU70" s="958" t="s">
        <v>601</v>
      </c>
      <c r="AV70" s="958"/>
      <c r="AW70" s="958"/>
      <c r="AX70" s="958"/>
      <c r="AY70" s="958"/>
      <c r="AZ70" s="959"/>
      <c r="BA70" s="959"/>
      <c r="BB70" s="959"/>
      <c r="BC70" s="959"/>
      <c r="BD70" s="960"/>
      <c r="BE70" s="236"/>
      <c r="BF70" s="236"/>
      <c r="BG70" s="236"/>
      <c r="BH70" s="236"/>
      <c r="BI70" s="236"/>
      <c r="BJ70" s="236"/>
      <c r="BK70" s="236"/>
      <c r="BL70" s="236"/>
      <c r="BM70" s="236"/>
      <c r="BN70" s="236"/>
      <c r="BO70" s="236"/>
      <c r="BP70" s="236"/>
      <c r="BQ70" s="233">
        <v>64</v>
      </c>
      <c r="BR70" s="238"/>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15">
      <c r="A71" s="233">
        <v>4</v>
      </c>
      <c r="B71" s="961" t="s">
        <v>597</v>
      </c>
      <c r="C71" s="962"/>
      <c r="D71" s="962"/>
      <c r="E71" s="962"/>
      <c r="F71" s="962"/>
      <c r="G71" s="962"/>
      <c r="H71" s="962"/>
      <c r="I71" s="962"/>
      <c r="J71" s="962"/>
      <c r="K71" s="962"/>
      <c r="L71" s="962"/>
      <c r="M71" s="962"/>
      <c r="N71" s="962"/>
      <c r="O71" s="962"/>
      <c r="P71" s="963"/>
      <c r="Q71" s="964">
        <v>1548</v>
      </c>
      <c r="R71" s="958"/>
      <c r="S71" s="958"/>
      <c r="T71" s="958"/>
      <c r="U71" s="958"/>
      <c r="V71" s="958">
        <v>1547</v>
      </c>
      <c r="W71" s="958"/>
      <c r="X71" s="958"/>
      <c r="Y71" s="958"/>
      <c r="Z71" s="958"/>
      <c r="AA71" s="958">
        <v>1</v>
      </c>
      <c r="AB71" s="958"/>
      <c r="AC71" s="958"/>
      <c r="AD71" s="958"/>
      <c r="AE71" s="958"/>
      <c r="AF71" s="958" t="s">
        <v>601</v>
      </c>
      <c r="AG71" s="958"/>
      <c r="AH71" s="958"/>
      <c r="AI71" s="958"/>
      <c r="AJ71" s="958"/>
      <c r="AK71" s="958" t="s">
        <v>601</v>
      </c>
      <c r="AL71" s="958"/>
      <c r="AM71" s="958"/>
      <c r="AN71" s="958"/>
      <c r="AO71" s="958"/>
      <c r="AP71" s="958" t="s">
        <v>601</v>
      </c>
      <c r="AQ71" s="958"/>
      <c r="AR71" s="958"/>
      <c r="AS71" s="958"/>
      <c r="AT71" s="958"/>
      <c r="AU71" s="958" t="s">
        <v>601</v>
      </c>
      <c r="AV71" s="958"/>
      <c r="AW71" s="958"/>
      <c r="AX71" s="958"/>
      <c r="AY71" s="958"/>
      <c r="AZ71" s="959"/>
      <c r="BA71" s="959"/>
      <c r="BB71" s="959"/>
      <c r="BC71" s="959"/>
      <c r="BD71" s="960"/>
      <c r="BE71" s="236"/>
      <c r="BF71" s="236"/>
      <c r="BG71" s="236"/>
      <c r="BH71" s="236"/>
      <c r="BI71" s="236"/>
      <c r="BJ71" s="236"/>
      <c r="BK71" s="236"/>
      <c r="BL71" s="236"/>
      <c r="BM71" s="236"/>
      <c r="BN71" s="236"/>
      <c r="BO71" s="236"/>
      <c r="BP71" s="236"/>
      <c r="BQ71" s="233">
        <v>65</v>
      </c>
      <c r="BR71" s="238"/>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15">
      <c r="A72" s="233">
        <v>5</v>
      </c>
      <c r="B72" s="961" t="s">
        <v>598</v>
      </c>
      <c r="C72" s="962"/>
      <c r="D72" s="962"/>
      <c r="E72" s="962"/>
      <c r="F72" s="962"/>
      <c r="G72" s="962"/>
      <c r="H72" s="962"/>
      <c r="I72" s="962"/>
      <c r="J72" s="962"/>
      <c r="K72" s="962"/>
      <c r="L72" s="962"/>
      <c r="M72" s="962"/>
      <c r="N72" s="962"/>
      <c r="O72" s="962"/>
      <c r="P72" s="963"/>
      <c r="Q72" s="964">
        <v>15</v>
      </c>
      <c r="R72" s="958"/>
      <c r="S72" s="958"/>
      <c r="T72" s="958"/>
      <c r="U72" s="958"/>
      <c r="V72" s="958">
        <v>15</v>
      </c>
      <c r="W72" s="958"/>
      <c r="X72" s="958"/>
      <c r="Y72" s="958"/>
      <c r="Z72" s="958"/>
      <c r="AA72" s="958">
        <v>0</v>
      </c>
      <c r="AB72" s="958"/>
      <c r="AC72" s="958"/>
      <c r="AD72" s="958"/>
      <c r="AE72" s="958"/>
      <c r="AF72" s="958" t="s">
        <v>601</v>
      </c>
      <c r="AG72" s="958"/>
      <c r="AH72" s="958"/>
      <c r="AI72" s="958"/>
      <c r="AJ72" s="958"/>
      <c r="AK72" s="958" t="s">
        <v>601</v>
      </c>
      <c r="AL72" s="958"/>
      <c r="AM72" s="958"/>
      <c r="AN72" s="958"/>
      <c r="AO72" s="958"/>
      <c r="AP72" s="958" t="s">
        <v>601</v>
      </c>
      <c r="AQ72" s="958"/>
      <c r="AR72" s="958"/>
      <c r="AS72" s="958"/>
      <c r="AT72" s="958"/>
      <c r="AU72" s="958" t="s">
        <v>601</v>
      </c>
      <c r="AV72" s="958"/>
      <c r="AW72" s="958"/>
      <c r="AX72" s="958"/>
      <c r="AY72" s="958"/>
      <c r="AZ72" s="959"/>
      <c r="BA72" s="959"/>
      <c r="BB72" s="959"/>
      <c r="BC72" s="959"/>
      <c r="BD72" s="960"/>
      <c r="BE72" s="236"/>
      <c r="BF72" s="236"/>
      <c r="BG72" s="236"/>
      <c r="BH72" s="236"/>
      <c r="BI72" s="236"/>
      <c r="BJ72" s="236"/>
      <c r="BK72" s="236"/>
      <c r="BL72" s="236"/>
      <c r="BM72" s="236"/>
      <c r="BN72" s="236"/>
      <c r="BO72" s="236"/>
      <c r="BP72" s="236"/>
      <c r="BQ72" s="233">
        <v>66</v>
      </c>
      <c r="BR72" s="238"/>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15">
      <c r="A73" s="233">
        <v>6</v>
      </c>
      <c r="B73" s="961" t="s">
        <v>599</v>
      </c>
      <c r="C73" s="962"/>
      <c r="D73" s="962"/>
      <c r="E73" s="962"/>
      <c r="F73" s="962"/>
      <c r="G73" s="962"/>
      <c r="H73" s="962"/>
      <c r="I73" s="962"/>
      <c r="J73" s="962"/>
      <c r="K73" s="962"/>
      <c r="L73" s="962"/>
      <c r="M73" s="962"/>
      <c r="N73" s="962"/>
      <c r="O73" s="962"/>
      <c r="P73" s="963"/>
      <c r="Q73" s="964">
        <v>56</v>
      </c>
      <c r="R73" s="958"/>
      <c r="S73" s="958"/>
      <c r="T73" s="958"/>
      <c r="U73" s="958"/>
      <c r="V73" s="958">
        <v>38</v>
      </c>
      <c r="W73" s="958"/>
      <c r="X73" s="958"/>
      <c r="Y73" s="958"/>
      <c r="Z73" s="958"/>
      <c r="AA73" s="958">
        <v>18</v>
      </c>
      <c r="AB73" s="958"/>
      <c r="AC73" s="958"/>
      <c r="AD73" s="958"/>
      <c r="AE73" s="958"/>
      <c r="AF73" s="958" t="s">
        <v>601</v>
      </c>
      <c r="AG73" s="958"/>
      <c r="AH73" s="958"/>
      <c r="AI73" s="958"/>
      <c r="AJ73" s="958"/>
      <c r="AK73" s="958" t="s">
        <v>601</v>
      </c>
      <c r="AL73" s="958"/>
      <c r="AM73" s="958"/>
      <c r="AN73" s="958"/>
      <c r="AO73" s="958"/>
      <c r="AP73" s="958" t="s">
        <v>601</v>
      </c>
      <c r="AQ73" s="958"/>
      <c r="AR73" s="958"/>
      <c r="AS73" s="958"/>
      <c r="AT73" s="958"/>
      <c r="AU73" s="958" t="s">
        <v>601</v>
      </c>
      <c r="AV73" s="958"/>
      <c r="AW73" s="958"/>
      <c r="AX73" s="958"/>
      <c r="AY73" s="958"/>
      <c r="AZ73" s="959"/>
      <c r="BA73" s="959"/>
      <c r="BB73" s="959"/>
      <c r="BC73" s="959"/>
      <c r="BD73" s="960"/>
      <c r="BE73" s="236"/>
      <c r="BF73" s="236"/>
      <c r="BG73" s="236"/>
      <c r="BH73" s="236"/>
      <c r="BI73" s="236"/>
      <c r="BJ73" s="236"/>
      <c r="BK73" s="236"/>
      <c r="BL73" s="236"/>
      <c r="BM73" s="236"/>
      <c r="BN73" s="236"/>
      <c r="BO73" s="236"/>
      <c r="BP73" s="236"/>
      <c r="BQ73" s="233">
        <v>67</v>
      </c>
      <c r="BR73" s="238"/>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15">
      <c r="A74" s="233">
        <v>7</v>
      </c>
      <c r="B74" s="961" t="s">
        <v>600</v>
      </c>
      <c r="C74" s="962"/>
      <c r="D74" s="962"/>
      <c r="E74" s="962"/>
      <c r="F74" s="962"/>
      <c r="G74" s="962"/>
      <c r="H74" s="962"/>
      <c r="I74" s="962"/>
      <c r="J74" s="962"/>
      <c r="K74" s="962"/>
      <c r="L74" s="962"/>
      <c r="M74" s="962"/>
      <c r="N74" s="962"/>
      <c r="O74" s="962"/>
      <c r="P74" s="963"/>
      <c r="Q74" s="964">
        <v>40</v>
      </c>
      <c r="R74" s="958"/>
      <c r="S74" s="958"/>
      <c r="T74" s="958"/>
      <c r="U74" s="958"/>
      <c r="V74" s="958">
        <v>39</v>
      </c>
      <c r="W74" s="958"/>
      <c r="X74" s="958"/>
      <c r="Y74" s="958"/>
      <c r="Z74" s="958"/>
      <c r="AA74" s="958">
        <v>1</v>
      </c>
      <c r="AB74" s="958"/>
      <c r="AC74" s="958"/>
      <c r="AD74" s="958"/>
      <c r="AE74" s="958"/>
      <c r="AF74" s="958" t="s">
        <v>601</v>
      </c>
      <c r="AG74" s="958"/>
      <c r="AH74" s="958"/>
      <c r="AI74" s="958"/>
      <c r="AJ74" s="958"/>
      <c r="AK74" s="958" t="s">
        <v>601</v>
      </c>
      <c r="AL74" s="958"/>
      <c r="AM74" s="958"/>
      <c r="AN74" s="958"/>
      <c r="AO74" s="958"/>
      <c r="AP74" s="958" t="s">
        <v>601</v>
      </c>
      <c r="AQ74" s="958"/>
      <c r="AR74" s="958"/>
      <c r="AS74" s="958"/>
      <c r="AT74" s="958"/>
      <c r="AU74" s="958" t="s">
        <v>601</v>
      </c>
      <c r="AV74" s="958"/>
      <c r="AW74" s="958"/>
      <c r="AX74" s="958"/>
      <c r="AY74" s="958"/>
      <c r="AZ74" s="959"/>
      <c r="BA74" s="959"/>
      <c r="BB74" s="959"/>
      <c r="BC74" s="959"/>
      <c r="BD74" s="960"/>
      <c r="BE74" s="236"/>
      <c r="BF74" s="236"/>
      <c r="BG74" s="236"/>
      <c r="BH74" s="236"/>
      <c r="BI74" s="236"/>
      <c r="BJ74" s="236"/>
      <c r="BK74" s="236"/>
      <c r="BL74" s="236"/>
      <c r="BM74" s="236"/>
      <c r="BN74" s="236"/>
      <c r="BO74" s="236"/>
      <c r="BP74" s="236"/>
      <c r="BQ74" s="233">
        <v>68</v>
      </c>
      <c r="BR74" s="238"/>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15">
      <c r="A75" s="233">
        <v>8</v>
      </c>
      <c r="B75" s="961" t="s">
        <v>591</v>
      </c>
      <c r="C75" s="962"/>
      <c r="D75" s="962"/>
      <c r="E75" s="962"/>
      <c r="F75" s="962"/>
      <c r="G75" s="962"/>
      <c r="H75" s="962"/>
      <c r="I75" s="962"/>
      <c r="J75" s="962"/>
      <c r="K75" s="962"/>
      <c r="L75" s="962"/>
      <c r="M75" s="962"/>
      <c r="N75" s="962"/>
      <c r="O75" s="962"/>
      <c r="P75" s="963"/>
      <c r="Q75" s="965">
        <v>909</v>
      </c>
      <c r="R75" s="966"/>
      <c r="S75" s="966"/>
      <c r="T75" s="966"/>
      <c r="U75" s="967"/>
      <c r="V75" s="968">
        <v>848</v>
      </c>
      <c r="W75" s="966"/>
      <c r="X75" s="966"/>
      <c r="Y75" s="966"/>
      <c r="Z75" s="967"/>
      <c r="AA75" s="968">
        <v>61</v>
      </c>
      <c r="AB75" s="966"/>
      <c r="AC75" s="966"/>
      <c r="AD75" s="966"/>
      <c r="AE75" s="967"/>
      <c r="AF75" s="968">
        <v>53</v>
      </c>
      <c r="AG75" s="966"/>
      <c r="AH75" s="966"/>
      <c r="AI75" s="966"/>
      <c r="AJ75" s="967"/>
      <c r="AK75" s="968">
        <v>0</v>
      </c>
      <c r="AL75" s="966"/>
      <c r="AM75" s="966"/>
      <c r="AN75" s="966"/>
      <c r="AO75" s="967"/>
      <c r="AP75" s="968">
        <v>0</v>
      </c>
      <c r="AQ75" s="966"/>
      <c r="AR75" s="966"/>
      <c r="AS75" s="966"/>
      <c r="AT75" s="967"/>
      <c r="AU75" s="968" t="s">
        <v>601</v>
      </c>
      <c r="AV75" s="966"/>
      <c r="AW75" s="966"/>
      <c r="AX75" s="966"/>
      <c r="AY75" s="967"/>
      <c r="AZ75" s="959"/>
      <c r="BA75" s="959"/>
      <c r="BB75" s="959"/>
      <c r="BC75" s="959"/>
      <c r="BD75" s="960"/>
      <c r="BE75" s="236"/>
      <c r="BF75" s="236"/>
      <c r="BG75" s="236"/>
      <c r="BH75" s="236"/>
      <c r="BI75" s="236"/>
      <c r="BJ75" s="236"/>
      <c r="BK75" s="236"/>
      <c r="BL75" s="236"/>
      <c r="BM75" s="236"/>
      <c r="BN75" s="236"/>
      <c r="BO75" s="236"/>
      <c r="BP75" s="236"/>
      <c r="BQ75" s="233">
        <v>69</v>
      </c>
      <c r="BR75" s="238"/>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15">
      <c r="A76" s="233">
        <v>9</v>
      </c>
      <c r="B76" s="961" t="s">
        <v>592</v>
      </c>
      <c r="C76" s="962"/>
      <c r="D76" s="962"/>
      <c r="E76" s="962"/>
      <c r="F76" s="962"/>
      <c r="G76" s="962"/>
      <c r="H76" s="962"/>
      <c r="I76" s="962"/>
      <c r="J76" s="962"/>
      <c r="K76" s="962"/>
      <c r="L76" s="962"/>
      <c r="M76" s="962"/>
      <c r="N76" s="962"/>
      <c r="O76" s="962"/>
      <c r="P76" s="963"/>
      <c r="Q76" s="965">
        <v>253547</v>
      </c>
      <c r="R76" s="966"/>
      <c r="S76" s="966"/>
      <c r="T76" s="966"/>
      <c r="U76" s="967"/>
      <c r="V76" s="968">
        <v>238716</v>
      </c>
      <c r="W76" s="966"/>
      <c r="X76" s="966"/>
      <c r="Y76" s="966"/>
      <c r="Z76" s="967"/>
      <c r="AA76" s="968">
        <v>14831</v>
      </c>
      <c r="AB76" s="966"/>
      <c r="AC76" s="966"/>
      <c r="AD76" s="966"/>
      <c r="AE76" s="967"/>
      <c r="AF76" s="968">
        <v>14831</v>
      </c>
      <c r="AG76" s="966"/>
      <c r="AH76" s="966"/>
      <c r="AI76" s="966"/>
      <c r="AJ76" s="967"/>
      <c r="AK76" s="968">
        <v>635</v>
      </c>
      <c r="AL76" s="966"/>
      <c r="AM76" s="966"/>
      <c r="AN76" s="966"/>
      <c r="AO76" s="967"/>
      <c r="AP76" s="968">
        <v>0</v>
      </c>
      <c r="AQ76" s="966"/>
      <c r="AR76" s="966"/>
      <c r="AS76" s="966"/>
      <c r="AT76" s="967"/>
      <c r="AU76" s="968" t="s">
        <v>601</v>
      </c>
      <c r="AV76" s="966"/>
      <c r="AW76" s="966"/>
      <c r="AX76" s="966"/>
      <c r="AY76" s="967"/>
      <c r="AZ76" s="959"/>
      <c r="BA76" s="959"/>
      <c r="BB76" s="959"/>
      <c r="BC76" s="959"/>
      <c r="BD76" s="960"/>
      <c r="BE76" s="236"/>
      <c r="BF76" s="236"/>
      <c r="BG76" s="236"/>
      <c r="BH76" s="236"/>
      <c r="BI76" s="236"/>
      <c r="BJ76" s="236"/>
      <c r="BK76" s="236"/>
      <c r="BL76" s="236"/>
      <c r="BM76" s="236"/>
      <c r="BN76" s="236"/>
      <c r="BO76" s="236"/>
      <c r="BP76" s="236"/>
      <c r="BQ76" s="233">
        <v>70</v>
      </c>
      <c r="BR76" s="238"/>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15">
      <c r="A77" s="233">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6"/>
      <c r="BF77" s="236"/>
      <c r="BG77" s="236"/>
      <c r="BH77" s="236"/>
      <c r="BI77" s="236"/>
      <c r="BJ77" s="236"/>
      <c r="BK77" s="236"/>
      <c r="BL77" s="236"/>
      <c r="BM77" s="236"/>
      <c r="BN77" s="236"/>
      <c r="BO77" s="236"/>
      <c r="BP77" s="236"/>
      <c r="BQ77" s="233">
        <v>71</v>
      </c>
      <c r="BR77" s="238"/>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15">
      <c r="A78" s="233">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6"/>
      <c r="BF78" s="236"/>
      <c r="BG78" s="236"/>
      <c r="BH78" s="236"/>
      <c r="BI78" s="236"/>
      <c r="BJ78" s="224"/>
      <c r="BK78" s="224"/>
      <c r="BL78" s="224"/>
      <c r="BM78" s="224"/>
      <c r="BN78" s="224"/>
      <c r="BO78" s="236"/>
      <c r="BP78" s="236"/>
      <c r="BQ78" s="233">
        <v>72</v>
      </c>
      <c r="BR78" s="238"/>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15">
      <c r="A79" s="233">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6"/>
      <c r="BF79" s="236"/>
      <c r="BG79" s="236"/>
      <c r="BH79" s="236"/>
      <c r="BI79" s="236"/>
      <c r="BJ79" s="224"/>
      <c r="BK79" s="224"/>
      <c r="BL79" s="224"/>
      <c r="BM79" s="224"/>
      <c r="BN79" s="224"/>
      <c r="BO79" s="236"/>
      <c r="BP79" s="236"/>
      <c r="BQ79" s="233">
        <v>73</v>
      </c>
      <c r="BR79" s="238"/>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15">
      <c r="A80" s="233">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6"/>
      <c r="BF80" s="236"/>
      <c r="BG80" s="236"/>
      <c r="BH80" s="236"/>
      <c r="BI80" s="236"/>
      <c r="BJ80" s="236"/>
      <c r="BK80" s="236"/>
      <c r="BL80" s="236"/>
      <c r="BM80" s="236"/>
      <c r="BN80" s="236"/>
      <c r="BO80" s="236"/>
      <c r="BP80" s="236"/>
      <c r="BQ80" s="233">
        <v>74</v>
      </c>
      <c r="BR80" s="238"/>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15">
      <c r="A81" s="233">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6"/>
      <c r="BF81" s="236"/>
      <c r="BG81" s="236"/>
      <c r="BH81" s="236"/>
      <c r="BI81" s="236"/>
      <c r="BJ81" s="236"/>
      <c r="BK81" s="236"/>
      <c r="BL81" s="236"/>
      <c r="BM81" s="236"/>
      <c r="BN81" s="236"/>
      <c r="BO81" s="236"/>
      <c r="BP81" s="236"/>
      <c r="BQ81" s="233">
        <v>75</v>
      </c>
      <c r="BR81" s="238"/>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15">
      <c r="A82" s="233">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6"/>
      <c r="BF82" s="236"/>
      <c r="BG82" s="236"/>
      <c r="BH82" s="236"/>
      <c r="BI82" s="236"/>
      <c r="BJ82" s="236"/>
      <c r="BK82" s="236"/>
      <c r="BL82" s="236"/>
      <c r="BM82" s="236"/>
      <c r="BN82" s="236"/>
      <c r="BO82" s="236"/>
      <c r="BP82" s="236"/>
      <c r="BQ82" s="233">
        <v>76</v>
      </c>
      <c r="BR82" s="238"/>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15">
      <c r="A83" s="233">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6"/>
      <c r="BF83" s="236"/>
      <c r="BG83" s="236"/>
      <c r="BH83" s="236"/>
      <c r="BI83" s="236"/>
      <c r="BJ83" s="236"/>
      <c r="BK83" s="236"/>
      <c r="BL83" s="236"/>
      <c r="BM83" s="236"/>
      <c r="BN83" s="236"/>
      <c r="BO83" s="236"/>
      <c r="BP83" s="236"/>
      <c r="BQ83" s="233">
        <v>77</v>
      </c>
      <c r="BR83" s="238"/>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15">
      <c r="A84" s="233">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6"/>
      <c r="BF84" s="236"/>
      <c r="BG84" s="236"/>
      <c r="BH84" s="236"/>
      <c r="BI84" s="236"/>
      <c r="BJ84" s="236"/>
      <c r="BK84" s="236"/>
      <c r="BL84" s="236"/>
      <c r="BM84" s="236"/>
      <c r="BN84" s="236"/>
      <c r="BO84" s="236"/>
      <c r="BP84" s="236"/>
      <c r="BQ84" s="233">
        <v>78</v>
      </c>
      <c r="BR84" s="238"/>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15">
      <c r="A85" s="233">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6"/>
      <c r="BF85" s="236"/>
      <c r="BG85" s="236"/>
      <c r="BH85" s="236"/>
      <c r="BI85" s="236"/>
      <c r="BJ85" s="236"/>
      <c r="BK85" s="236"/>
      <c r="BL85" s="236"/>
      <c r="BM85" s="236"/>
      <c r="BN85" s="236"/>
      <c r="BO85" s="236"/>
      <c r="BP85" s="236"/>
      <c r="BQ85" s="233">
        <v>79</v>
      </c>
      <c r="BR85" s="238"/>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15">
      <c r="A86" s="233">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6"/>
      <c r="BF86" s="236"/>
      <c r="BG86" s="236"/>
      <c r="BH86" s="236"/>
      <c r="BI86" s="236"/>
      <c r="BJ86" s="236"/>
      <c r="BK86" s="236"/>
      <c r="BL86" s="236"/>
      <c r="BM86" s="236"/>
      <c r="BN86" s="236"/>
      <c r="BO86" s="236"/>
      <c r="BP86" s="236"/>
      <c r="BQ86" s="233">
        <v>80</v>
      </c>
      <c r="BR86" s="238"/>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15">
      <c r="A87" s="239">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6"/>
      <c r="BF87" s="236"/>
      <c r="BG87" s="236"/>
      <c r="BH87" s="236"/>
      <c r="BI87" s="236"/>
      <c r="BJ87" s="236"/>
      <c r="BK87" s="236"/>
      <c r="BL87" s="236"/>
      <c r="BM87" s="236"/>
      <c r="BN87" s="236"/>
      <c r="BO87" s="236"/>
      <c r="BP87" s="236"/>
      <c r="BQ87" s="233">
        <v>81</v>
      </c>
      <c r="BR87" s="238"/>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
      <c r="A88" s="235" t="s">
        <v>391</v>
      </c>
      <c r="B88" s="924" t="s">
        <v>423</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36"/>
      <c r="BF88" s="236"/>
      <c r="BG88" s="236"/>
      <c r="BH88" s="236"/>
      <c r="BI88" s="236"/>
      <c r="BJ88" s="236"/>
      <c r="BK88" s="236"/>
      <c r="BL88" s="236"/>
      <c r="BM88" s="236"/>
      <c r="BN88" s="236"/>
      <c r="BO88" s="236"/>
      <c r="BP88" s="236"/>
      <c r="BQ88" s="233">
        <v>82</v>
      </c>
      <c r="BR88" s="238"/>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391</v>
      </c>
      <c r="BR102" s="924" t="s">
        <v>424</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13</v>
      </c>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7" t="s">
        <v>425</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8" t="s">
        <v>426</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427</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428</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29" t="s">
        <v>429</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430</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15">
      <c r="A109" s="882" t="s">
        <v>431</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432</v>
      </c>
      <c r="AB109" s="883"/>
      <c r="AC109" s="883"/>
      <c r="AD109" s="883"/>
      <c r="AE109" s="884"/>
      <c r="AF109" s="885" t="s">
        <v>433</v>
      </c>
      <c r="AG109" s="883"/>
      <c r="AH109" s="883"/>
      <c r="AI109" s="883"/>
      <c r="AJ109" s="884"/>
      <c r="AK109" s="885" t="s">
        <v>309</v>
      </c>
      <c r="AL109" s="883"/>
      <c r="AM109" s="883"/>
      <c r="AN109" s="883"/>
      <c r="AO109" s="884"/>
      <c r="AP109" s="885" t="s">
        <v>434</v>
      </c>
      <c r="AQ109" s="883"/>
      <c r="AR109" s="883"/>
      <c r="AS109" s="883"/>
      <c r="AT109" s="916"/>
      <c r="AU109" s="882" t="s">
        <v>431</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432</v>
      </c>
      <c r="BR109" s="883"/>
      <c r="BS109" s="883"/>
      <c r="BT109" s="883"/>
      <c r="BU109" s="884"/>
      <c r="BV109" s="885" t="s">
        <v>433</v>
      </c>
      <c r="BW109" s="883"/>
      <c r="BX109" s="883"/>
      <c r="BY109" s="883"/>
      <c r="BZ109" s="884"/>
      <c r="CA109" s="885" t="s">
        <v>309</v>
      </c>
      <c r="CB109" s="883"/>
      <c r="CC109" s="883"/>
      <c r="CD109" s="883"/>
      <c r="CE109" s="884"/>
      <c r="CF109" s="923" t="s">
        <v>434</v>
      </c>
      <c r="CG109" s="923"/>
      <c r="CH109" s="923"/>
      <c r="CI109" s="923"/>
      <c r="CJ109" s="923"/>
      <c r="CK109" s="885" t="s">
        <v>435</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432</v>
      </c>
      <c r="DH109" s="883"/>
      <c r="DI109" s="883"/>
      <c r="DJ109" s="883"/>
      <c r="DK109" s="884"/>
      <c r="DL109" s="885" t="s">
        <v>433</v>
      </c>
      <c r="DM109" s="883"/>
      <c r="DN109" s="883"/>
      <c r="DO109" s="883"/>
      <c r="DP109" s="884"/>
      <c r="DQ109" s="885" t="s">
        <v>309</v>
      </c>
      <c r="DR109" s="883"/>
      <c r="DS109" s="883"/>
      <c r="DT109" s="883"/>
      <c r="DU109" s="884"/>
      <c r="DV109" s="885" t="s">
        <v>434</v>
      </c>
      <c r="DW109" s="883"/>
      <c r="DX109" s="883"/>
      <c r="DY109" s="883"/>
      <c r="DZ109" s="916"/>
    </row>
    <row r="110" spans="1:131" s="224" customFormat="1" ht="26.25" customHeight="1" x14ac:dyDescent="0.15">
      <c r="A110" s="794" t="s">
        <v>436</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372304</v>
      </c>
      <c r="AB110" s="876"/>
      <c r="AC110" s="876"/>
      <c r="AD110" s="876"/>
      <c r="AE110" s="877"/>
      <c r="AF110" s="878">
        <v>382852</v>
      </c>
      <c r="AG110" s="876"/>
      <c r="AH110" s="876"/>
      <c r="AI110" s="876"/>
      <c r="AJ110" s="877"/>
      <c r="AK110" s="878">
        <v>386981</v>
      </c>
      <c r="AL110" s="876"/>
      <c r="AM110" s="876"/>
      <c r="AN110" s="876"/>
      <c r="AO110" s="877"/>
      <c r="AP110" s="879">
        <v>21.3</v>
      </c>
      <c r="AQ110" s="880"/>
      <c r="AR110" s="880"/>
      <c r="AS110" s="880"/>
      <c r="AT110" s="881"/>
      <c r="AU110" s="917" t="s">
        <v>75</v>
      </c>
      <c r="AV110" s="918"/>
      <c r="AW110" s="918"/>
      <c r="AX110" s="918"/>
      <c r="AY110" s="918"/>
      <c r="AZ110" s="847" t="s">
        <v>437</v>
      </c>
      <c r="BA110" s="795"/>
      <c r="BB110" s="795"/>
      <c r="BC110" s="795"/>
      <c r="BD110" s="795"/>
      <c r="BE110" s="795"/>
      <c r="BF110" s="795"/>
      <c r="BG110" s="795"/>
      <c r="BH110" s="795"/>
      <c r="BI110" s="795"/>
      <c r="BJ110" s="795"/>
      <c r="BK110" s="795"/>
      <c r="BL110" s="795"/>
      <c r="BM110" s="795"/>
      <c r="BN110" s="795"/>
      <c r="BO110" s="795"/>
      <c r="BP110" s="796"/>
      <c r="BQ110" s="848">
        <v>2672000</v>
      </c>
      <c r="BR110" s="829"/>
      <c r="BS110" s="829"/>
      <c r="BT110" s="829"/>
      <c r="BU110" s="829"/>
      <c r="BV110" s="829">
        <v>2571599</v>
      </c>
      <c r="BW110" s="829"/>
      <c r="BX110" s="829"/>
      <c r="BY110" s="829"/>
      <c r="BZ110" s="829"/>
      <c r="CA110" s="829">
        <v>2412532</v>
      </c>
      <c r="CB110" s="829"/>
      <c r="CC110" s="829"/>
      <c r="CD110" s="829"/>
      <c r="CE110" s="829"/>
      <c r="CF110" s="853">
        <v>133</v>
      </c>
      <c r="CG110" s="854"/>
      <c r="CH110" s="854"/>
      <c r="CI110" s="854"/>
      <c r="CJ110" s="854"/>
      <c r="CK110" s="913" t="s">
        <v>438</v>
      </c>
      <c r="CL110" s="806"/>
      <c r="CM110" s="847" t="s">
        <v>439</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393</v>
      </c>
      <c r="DH110" s="829"/>
      <c r="DI110" s="829"/>
      <c r="DJ110" s="829"/>
      <c r="DK110" s="829"/>
      <c r="DL110" s="829" t="s">
        <v>393</v>
      </c>
      <c r="DM110" s="829"/>
      <c r="DN110" s="829"/>
      <c r="DO110" s="829"/>
      <c r="DP110" s="829"/>
      <c r="DQ110" s="829" t="s">
        <v>393</v>
      </c>
      <c r="DR110" s="829"/>
      <c r="DS110" s="829"/>
      <c r="DT110" s="829"/>
      <c r="DU110" s="829"/>
      <c r="DV110" s="830" t="s">
        <v>393</v>
      </c>
      <c r="DW110" s="830"/>
      <c r="DX110" s="830"/>
      <c r="DY110" s="830"/>
      <c r="DZ110" s="831"/>
    </row>
    <row r="111" spans="1:131" s="224" customFormat="1" ht="26.25" customHeight="1" x14ac:dyDescent="0.15">
      <c r="A111" s="761" t="s">
        <v>440</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130</v>
      </c>
      <c r="AB111" s="906"/>
      <c r="AC111" s="906"/>
      <c r="AD111" s="906"/>
      <c r="AE111" s="907"/>
      <c r="AF111" s="908" t="s">
        <v>130</v>
      </c>
      <c r="AG111" s="906"/>
      <c r="AH111" s="906"/>
      <c r="AI111" s="906"/>
      <c r="AJ111" s="907"/>
      <c r="AK111" s="908" t="s">
        <v>130</v>
      </c>
      <c r="AL111" s="906"/>
      <c r="AM111" s="906"/>
      <c r="AN111" s="906"/>
      <c r="AO111" s="907"/>
      <c r="AP111" s="909" t="s">
        <v>130</v>
      </c>
      <c r="AQ111" s="910"/>
      <c r="AR111" s="910"/>
      <c r="AS111" s="910"/>
      <c r="AT111" s="911"/>
      <c r="AU111" s="919"/>
      <c r="AV111" s="920"/>
      <c r="AW111" s="920"/>
      <c r="AX111" s="920"/>
      <c r="AY111" s="920"/>
      <c r="AZ111" s="802" t="s">
        <v>441</v>
      </c>
      <c r="BA111" s="739"/>
      <c r="BB111" s="739"/>
      <c r="BC111" s="739"/>
      <c r="BD111" s="739"/>
      <c r="BE111" s="739"/>
      <c r="BF111" s="739"/>
      <c r="BG111" s="739"/>
      <c r="BH111" s="739"/>
      <c r="BI111" s="739"/>
      <c r="BJ111" s="739"/>
      <c r="BK111" s="739"/>
      <c r="BL111" s="739"/>
      <c r="BM111" s="739"/>
      <c r="BN111" s="739"/>
      <c r="BO111" s="739"/>
      <c r="BP111" s="740"/>
      <c r="BQ111" s="803" t="s">
        <v>130</v>
      </c>
      <c r="BR111" s="804"/>
      <c r="BS111" s="804"/>
      <c r="BT111" s="804"/>
      <c r="BU111" s="804"/>
      <c r="BV111" s="804" t="s">
        <v>130</v>
      </c>
      <c r="BW111" s="804"/>
      <c r="BX111" s="804"/>
      <c r="BY111" s="804"/>
      <c r="BZ111" s="804"/>
      <c r="CA111" s="804" t="s">
        <v>442</v>
      </c>
      <c r="CB111" s="804"/>
      <c r="CC111" s="804"/>
      <c r="CD111" s="804"/>
      <c r="CE111" s="804"/>
      <c r="CF111" s="862" t="s">
        <v>443</v>
      </c>
      <c r="CG111" s="863"/>
      <c r="CH111" s="863"/>
      <c r="CI111" s="863"/>
      <c r="CJ111" s="863"/>
      <c r="CK111" s="914"/>
      <c r="CL111" s="808"/>
      <c r="CM111" s="802" t="s">
        <v>444</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445</v>
      </c>
      <c r="DH111" s="804"/>
      <c r="DI111" s="804"/>
      <c r="DJ111" s="804"/>
      <c r="DK111" s="804"/>
      <c r="DL111" s="804" t="s">
        <v>130</v>
      </c>
      <c r="DM111" s="804"/>
      <c r="DN111" s="804"/>
      <c r="DO111" s="804"/>
      <c r="DP111" s="804"/>
      <c r="DQ111" s="804" t="s">
        <v>446</v>
      </c>
      <c r="DR111" s="804"/>
      <c r="DS111" s="804"/>
      <c r="DT111" s="804"/>
      <c r="DU111" s="804"/>
      <c r="DV111" s="781" t="s">
        <v>445</v>
      </c>
      <c r="DW111" s="781"/>
      <c r="DX111" s="781"/>
      <c r="DY111" s="781"/>
      <c r="DZ111" s="782"/>
    </row>
    <row r="112" spans="1:131" s="224" customFormat="1" ht="26.25" customHeight="1" x14ac:dyDescent="0.15">
      <c r="A112" s="899" t="s">
        <v>447</v>
      </c>
      <c r="B112" s="900"/>
      <c r="C112" s="739" t="s">
        <v>448</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130</v>
      </c>
      <c r="AB112" s="767"/>
      <c r="AC112" s="767"/>
      <c r="AD112" s="767"/>
      <c r="AE112" s="768"/>
      <c r="AF112" s="769" t="s">
        <v>130</v>
      </c>
      <c r="AG112" s="767"/>
      <c r="AH112" s="767"/>
      <c r="AI112" s="767"/>
      <c r="AJ112" s="768"/>
      <c r="AK112" s="769" t="s">
        <v>130</v>
      </c>
      <c r="AL112" s="767"/>
      <c r="AM112" s="767"/>
      <c r="AN112" s="767"/>
      <c r="AO112" s="768"/>
      <c r="AP112" s="811" t="s">
        <v>446</v>
      </c>
      <c r="AQ112" s="812"/>
      <c r="AR112" s="812"/>
      <c r="AS112" s="812"/>
      <c r="AT112" s="813"/>
      <c r="AU112" s="919"/>
      <c r="AV112" s="920"/>
      <c r="AW112" s="920"/>
      <c r="AX112" s="920"/>
      <c r="AY112" s="920"/>
      <c r="AZ112" s="802" t="s">
        <v>449</v>
      </c>
      <c r="BA112" s="739"/>
      <c r="BB112" s="739"/>
      <c r="BC112" s="739"/>
      <c r="BD112" s="739"/>
      <c r="BE112" s="739"/>
      <c r="BF112" s="739"/>
      <c r="BG112" s="739"/>
      <c r="BH112" s="739"/>
      <c r="BI112" s="739"/>
      <c r="BJ112" s="739"/>
      <c r="BK112" s="739"/>
      <c r="BL112" s="739"/>
      <c r="BM112" s="739"/>
      <c r="BN112" s="739"/>
      <c r="BO112" s="739"/>
      <c r="BP112" s="740"/>
      <c r="BQ112" s="803">
        <v>787100</v>
      </c>
      <c r="BR112" s="804"/>
      <c r="BS112" s="804"/>
      <c r="BT112" s="804"/>
      <c r="BU112" s="804"/>
      <c r="BV112" s="804">
        <v>815036</v>
      </c>
      <c r="BW112" s="804"/>
      <c r="BX112" s="804"/>
      <c r="BY112" s="804"/>
      <c r="BZ112" s="804"/>
      <c r="CA112" s="804">
        <v>794325</v>
      </c>
      <c r="CB112" s="804"/>
      <c r="CC112" s="804"/>
      <c r="CD112" s="804"/>
      <c r="CE112" s="804"/>
      <c r="CF112" s="862">
        <v>43.8</v>
      </c>
      <c r="CG112" s="863"/>
      <c r="CH112" s="863"/>
      <c r="CI112" s="863"/>
      <c r="CJ112" s="863"/>
      <c r="CK112" s="914"/>
      <c r="CL112" s="808"/>
      <c r="CM112" s="802" t="s">
        <v>450</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130</v>
      </c>
      <c r="DH112" s="804"/>
      <c r="DI112" s="804"/>
      <c r="DJ112" s="804"/>
      <c r="DK112" s="804"/>
      <c r="DL112" s="804" t="s">
        <v>445</v>
      </c>
      <c r="DM112" s="804"/>
      <c r="DN112" s="804"/>
      <c r="DO112" s="804"/>
      <c r="DP112" s="804"/>
      <c r="DQ112" s="804" t="s">
        <v>130</v>
      </c>
      <c r="DR112" s="804"/>
      <c r="DS112" s="804"/>
      <c r="DT112" s="804"/>
      <c r="DU112" s="804"/>
      <c r="DV112" s="781" t="s">
        <v>130</v>
      </c>
      <c r="DW112" s="781"/>
      <c r="DX112" s="781"/>
      <c r="DY112" s="781"/>
      <c r="DZ112" s="782"/>
    </row>
    <row r="113" spans="1:130" s="224" customFormat="1" ht="26.25" customHeight="1" x14ac:dyDescent="0.15">
      <c r="A113" s="901"/>
      <c r="B113" s="902"/>
      <c r="C113" s="739" t="s">
        <v>451</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82852</v>
      </c>
      <c r="AB113" s="906"/>
      <c r="AC113" s="906"/>
      <c r="AD113" s="906"/>
      <c r="AE113" s="907"/>
      <c r="AF113" s="908">
        <v>83754</v>
      </c>
      <c r="AG113" s="906"/>
      <c r="AH113" s="906"/>
      <c r="AI113" s="906"/>
      <c r="AJ113" s="907"/>
      <c r="AK113" s="908">
        <v>90007</v>
      </c>
      <c r="AL113" s="906"/>
      <c r="AM113" s="906"/>
      <c r="AN113" s="906"/>
      <c r="AO113" s="907"/>
      <c r="AP113" s="909">
        <v>5</v>
      </c>
      <c r="AQ113" s="910"/>
      <c r="AR113" s="910"/>
      <c r="AS113" s="910"/>
      <c r="AT113" s="911"/>
      <c r="AU113" s="919"/>
      <c r="AV113" s="920"/>
      <c r="AW113" s="920"/>
      <c r="AX113" s="920"/>
      <c r="AY113" s="920"/>
      <c r="AZ113" s="802" t="s">
        <v>452</v>
      </c>
      <c r="BA113" s="739"/>
      <c r="BB113" s="739"/>
      <c r="BC113" s="739"/>
      <c r="BD113" s="739"/>
      <c r="BE113" s="739"/>
      <c r="BF113" s="739"/>
      <c r="BG113" s="739"/>
      <c r="BH113" s="739"/>
      <c r="BI113" s="739"/>
      <c r="BJ113" s="739"/>
      <c r="BK113" s="739"/>
      <c r="BL113" s="739"/>
      <c r="BM113" s="739"/>
      <c r="BN113" s="739"/>
      <c r="BO113" s="739"/>
      <c r="BP113" s="740"/>
      <c r="BQ113" s="803">
        <v>5203</v>
      </c>
      <c r="BR113" s="804"/>
      <c r="BS113" s="804"/>
      <c r="BT113" s="804"/>
      <c r="BU113" s="804"/>
      <c r="BV113" s="804">
        <v>6879</v>
      </c>
      <c r="BW113" s="804"/>
      <c r="BX113" s="804"/>
      <c r="BY113" s="804"/>
      <c r="BZ113" s="804"/>
      <c r="CA113" s="804">
        <v>5894</v>
      </c>
      <c r="CB113" s="804"/>
      <c r="CC113" s="804"/>
      <c r="CD113" s="804"/>
      <c r="CE113" s="804"/>
      <c r="CF113" s="862">
        <v>0.3</v>
      </c>
      <c r="CG113" s="863"/>
      <c r="CH113" s="863"/>
      <c r="CI113" s="863"/>
      <c r="CJ113" s="863"/>
      <c r="CK113" s="914"/>
      <c r="CL113" s="808"/>
      <c r="CM113" s="802" t="s">
        <v>453</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445</v>
      </c>
      <c r="DH113" s="767"/>
      <c r="DI113" s="767"/>
      <c r="DJ113" s="767"/>
      <c r="DK113" s="768"/>
      <c r="DL113" s="769" t="s">
        <v>130</v>
      </c>
      <c r="DM113" s="767"/>
      <c r="DN113" s="767"/>
      <c r="DO113" s="767"/>
      <c r="DP113" s="768"/>
      <c r="DQ113" s="769" t="s">
        <v>454</v>
      </c>
      <c r="DR113" s="767"/>
      <c r="DS113" s="767"/>
      <c r="DT113" s="767"/>
      <c r="DU113" s="768"/>
      <c r="DV113" s="811" t="s">
        <v>445</v>
      </c>
      <c r="DW113" s="812"/>
      <c r="DX113" s="812"/>
      <c r="DY113" s="812"/>
      <c r="DZ113" s="813"/>
    </row>
    <row r="114" spans="1:130" s="224" customFormat="1" ht="26.25" customHeight="1" x14ac:dyDescent="0.15">
      <c r="A114" s="901"/>
      <c r="B114" s="902"/>
      <c r="C114" s="739" t="s">
        <v>455</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1489</v>
      </c>
      <c r="AB114" s="767"/>
      <c r="AC114" s="767"/>
      <c r="AD114" s="767"/>
      <c r="AE114" s="768"/>
      <c r="AF114" s="769">
        <v>1749</v>
      </c>
      <c r="AG114" s="767"/>
      <c r="AH114" s="767"/>
      <c r="AI114" s="767"/>
      <c r="AJ114" s="768"/>
      <c r="AK114" s="769">
        <v>1919</v>
      </c>
      <c r="AL114" s="767"/>
      <c r="AM114" s="767"/>
      <c r="AN114" s="767"/>
      <c r="AO114" s="768"/>
      <c r="AP114" s="811">
        <v>0.1</v>
      </c>
      <c r="AQ114" s="812"/>
      <c r="AR114" s="812"/>
      <c r="AS114" s="812"/>
      <c r="AT114" s="813"/>
      <c r="AU114" s="919"/>
      <c r="AV114" s="920"/>
      <c r="AW114" s="920"/>
      <c r="AX114" s="920"/>
      <c r="AY114" s="920"/>
      <c r="AZ114" s="802" t="s">
        <v>456</v>
      </c>
      <c r="BA114" s="739"/>
      <c r="BB114" s="739"/>
      <c r="BC114" s="739"/>
      <c r="BD114" s="739"/>
      <c r="BE114" s="739"/>
      <c r="BF114" s="739"/>
      <c r="BG114" s="739"/>
      <c r="BH114" s="739"/>
      <c r="BI114" s="739"/>
      <c r="BJ114" s="739"/>
      <c r="BK114" s="739"/>
      <c r="BL114" s="739"/>
      <c r="BM114" s="739"/>
      <c r="BN114" s="739"/>
      <c r="BO114" s="739"/>
      <c r="BP114" s="740"/>
      <c r="BQ114" s="803">
        <v>325385</v>
      </c>
      <c r="BR114" s="804"/>
      <c r="BS114" s="804"/>
      <c r="BT114" s="804"/>
      <c r="BU114" s="804"/>
      <c r="BV114" s="804">
        <v>319743</v>
      </c>
      <c r="BW114" s="804"/>
      <c r="BX114" s="804"/>
      <c r="BY114" s="804"/>
      <c r="BZ114" s="804"/>
      <c r="CA114" s="804">
        <v>341701</v>
      </c>
      <c r="CB114" s="804"/>
      <c r="CC114" s="804"/>
      <c r="CD114" s="804"/>
      <c r="CE114" s="804"/>
      <c r="CF114" s="862">
        <v>18.8</v>
      </c>
      <c r="CG114" s="863"/>
      <c r="CH114" s="863"/>
      <c r="CI114" s="863"/>
      <c r="CJ114" s="863"/>
      <c r="CK114" s="914"/>
      <c r="CL114" s="808"/>
      <c r="CM114" s="802" t="s">
        <v>457</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458</v>
      </c>
      <c r="DH114" s="767"/>
      <c r="DI114" s="767"/>
      <c r="DJ114" s="767"/>
      <c r="DK114" s="768"/>
      <c r="DL114" s="769" t="s">
        <v>459</v>
      </c>
      <c r="DM114" s="767"/>
      <c r="DN114" s="767"/>
      <c r="DO114" s="767"/>
      <c r="DP114" s="768"/>
      <c r="DQ114" s="769" t="s">
        <v>445</v>
      </c>
      <c r="DR114" s="767"/>
      <c r="DS114" s="767"/>
      <c r="DT114" s="767"/>
      <c r="DU114" s="768"/>
      <c r="DV114" s="811" t="s">
        <v>445</v>
      </c>
      <c r="DW114" s="812"/>
      <c r="DX114" s="812"/>
      <c r="DY114" s="812"/>
      <c r="DZ114" s="813"/>
    </row>
    <row r="115" spans="1:130" s="224" customFormat="1" ht="26.25" customHeight="1" x14ac:dyDescent="0.15">
      <c r="A115" s="901"/>
      <c r="B115" s="902"/>
      <c r="C115" s="739" t="s">
        <v>460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459</v>
      </c>
      <c r="AB115" s="906"/>
      <c r="AC115" s="906"/>
      <c r="AD115" s="906"/>
      <c r="AE115" s="907"/>
      <c r="AF115" s="908" t="s">
        <v>454</v>
      </c>
      <c r="AG115" s="906"/>
      <c r="AH115" s="906"/>
      <c r="AI115" s="906"/>
      <c r="AJ115" s="907"/>
      <c r="AK115" s="908" t="s">
        <v>130</v>
      </c>
      <c r="AL115" s="906"/>
      <c r="AM115" s="906"/>
      <c r="AN115" s="906"/>
      <c r="AO115" s="907"/>
      <c r="AP115" s="909" t="s">
        <v>443</v>
      </c>
      <c r="AQ115" s="910"/>
      <c r="AR115" s="910"/>
      <c r="AS115" s="910"/>
      <c r="AT115" s="911"/>
      <c r="AU115" s="919"/>
      <c r="AV115" s="920"/>
      <c r="AW115" s="920"/>
      <c r="AX115" s="920"/>
      <c r="AY115" s="920"/>
      <c r="AZ115" s="802" t="s">
        <v>461</v>
      </c>
      <c r="BA115" s="739"/>
      <c r="BB115" s="739"/>
      <c r="BC115" s="739"/>
      <c r="BD115" s="739"/>
      <c r="BE115" s="739"/>
      <c r="BF115" s="739"/>
      <c r="BG115" s="739"/>
      <c r="BH115" s="739"/>
      <c r="BI115" s="739"/>
      <c r="BJ115" s="739"/>
      <c r="BK115" s="739"/>
      <c r="BL115" s="739"/>
      <c r="BM115" s="739"/>
      <c r="BN115" s="739"/>
      <c r="BO115" s="739"/>
      <c r="BP115" s="740"/>
      <c r="BQ115" s="803" t="s">
        <v>130</v>
      </c>
      <c r="BR115" s="804"/>
      <c r="BS115" s="804"/>
      <c r="BT115" s="804"/>
      <c r="BU115" s="804"/>
      <c r="BV115" s="804" t="s">
        <v>442</v>
      </c>
      <c r="BW115" s="804"/>
      <c r="BX115" s="804"/>
      <c r="BY115" s="804"/>
      <c r="BZ115" s="804"/>
      <c r="CA115" s="804" t="s">
        <v>445</v>
      </c>
      <c r="CB115" s="804"/>
      <c r="CC115" s="804"/>
      <c r="CD115" s="804"/>
      <c r="CE115" s="804"/>
      <c r="CF115" s="862" t="s">
        <v>130</v>
      </c>
      <c r="CG115" s="863"/>
      <c r="CH115" s="863"/>
      <c r="CI115" s="863"/>
      <c r="CJ115" s="863"/>
      <c r="CK115" s="914"/>
      <c r="CL115" s="808"/>
      <c r="CM115" s="802" t="s">
        <v>462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454</v>
      </c>
      <c r="DH115" s="767"/>
      <c r="DI115" s="767"/>
      <c r="DJ115" s="767"/>
      <c r="DK115" s="768"/>
      <c r="DL115" s="769" t="s">
        <v>130</v>
      </c>
      <c r="DM115" s="767"/>
      <c r="DN115" s="767"/>
      <c r="DO115" s="767"/>
      <c r="DP115" s="768"/>
      <c r="DQ115" s="769" t="s">
        <v>459</v>
      </c>
      <c r="DR115" s="767"/>
      <c r="DS115" s="767"/>
      <c r="DT115" s="767"/>
      <c r="DU115" s="768"/>
      <c r="DV115" s="811" t="s">
        <v>459</v>
      </c>
      <c r="DW115" s="812"/>
      <c r="DX115" s="812"/>
      <c r="DY115" s="812"/>
      <c r="DZ115" s="813"/>
    </row>
    <row r="116" spans="1:130" s="224" customFormat="1" ht="26.25" customHeight="1" x14ac:dyDescent="0.15">
      <c r="A116" s="903"/>
      <c r="B116" s="904"/>
      <c r="C116" s="826" t="s">
        <v>463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17</v>
      </c>
      <c r="AB116" s="767"/>
      <c r="AC116" s="767"/>
      <c r="AD116" s="767"/>
      <c r="AE116" s="768"/>
      <c r="AF116" s="769">
        <v>4</v>
      </c>
      <c r="AG116" s="767"/>
      <c r="AH116" s="767"/>
      <c r="AI116" s="767"/>
      <c r="AJ116" s="768"/>
      <c r="AK116" s="769">
        <v>191</v>
      </c>
      <c r="AL116" s="767"/>
      <c r="AM116" s="767"/>
      <c r="AN116" s="767"/>
      <c r="AO116" s="768"/>
      <c r="AP116" s="811">
        <v>0</v>
      </c>
      <c r="AQ116" s="812"/>
      <c r="AR116" s="812"/>
      <c r="AS116" s="812"/>
      <c r="AT116" s="813"/>
      <c r="AU116" s="919"/>
      <c r="AV116" s="920"/>
      <c r="AW116" s="920"/>
      <c r="AX116" s="920"/>
      <c r="AY116" s="920"/>
      <c r="AZ116" s="896" t="s">
        <v>464</v>
      </c>
      <c r="BA116" s="897"/>
      <c r="BB116" s="897"/>
      <c r="BC116" s="897"/>
      <c r="BD116" s="897"/>
      <c r="BE116" s="897"/>
      <c r="BF116" s="897"/>
      <c r="BG116" s="897"/>
      <c r="BH116" s="897"/>
      <c r="BI116" s="897"/>
      <c r="BJ116" s="897"/>
      <c r="BK116" s="897"/>
      <c r="BL116" s="897"/>
      <c r="BM116" s="897"/>
      <c r="BN116" s="897"/>
      <c r="BO116" s="897"/>
      <c r="BP116" s="898"/>
      <c r="BQ116" s="803" t="s">
        <v>445</v>
      </c>
      <c r="BR116" s="804"/>
      <c r="BS116" s="804"/>
      <c r="BT116" s="804"/>
      <c r="BU116" s="804"/>
      <c r="BV116" s="804" t="s">
        <v>443</v>
      </c>
      <c r="BW116" s="804"/>
      <c r="BX116" s="804"/>
      <c r="BY116" s="804"/>
      <c r="BZ116" s="804"/>
      <c r="CA116" s="804" t="s">
        <v>459</v>
      </c>
      <c r="CB116" s="804"/>
      <c r="CC116" s="804"/>
      <c r="CD116" s="804"/>
      <c r="CE116" s="804"/>
      <c r="CF116" s="862" t="s">
        <v>130</v>
      </c>
      <c r="CG116" s="863"/>
      <c r="CH116" s="863"/>
      <c r="CI116" s="863"/>
      <c r="CJ116" s="863"/>
      <c r="CK116" s="914"/>
      <c r="CL116" s="808"/>
      <c r="CM116" s="802" t="s">
        <v>465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130</v>
      </c>
      <c r="DH116" s="767"/>
      <c r="DI116" s="767"/>
      <c r="DJ116" s="767"/>
      <c r="DK116" s="768"/>
      <c r="DL116" s="769" t="s">
        <v>446</v>
      </c>
      <c r="DM116" s="767"/>
      <c r="DN116" s="767"/>
      <c r="DO116" s="767"/>
      <c r="DP116" s="768"/>
      <c r="DQ116" s="769" t="s">
        <v>130</v>
      </c>
      <c r="DR116" s="767"/>
      <c r="DS116" s="767"/>
      <c r="DT116" s="767"/>
      <c r="DU116" s="768"/>
      <c r="DV116" s="811" t="s">
        <v>130</v>
      </c>
      <c r="DW116" s="812"/>
      <c r="DX116" s="812"/>
      <c r="DY116" s="812"/>
      <c r="DZ116" s="813"/>
    </row>
    <row r="117" spans="1:130" s="224" customFormat="1" ht="26.25" customHeight="1" x14ac:dyDescent="0.15">
      <c r="A117" s="882" t="s">
        <v>189</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466</v>
      </c>
      <c r="Z117" s="884"/>
      <c r="AA117" s="889">
        <v>456662</v>
      </c>
      <c r="AB117" s="890"/>
      <c r="AC117" s="890"/>
      <c r="AD117" s="890"/>
      <c r="AE117" s="891"/>
      <c r="AF117" s="892">
        <v>468359</v>
      </c>
      <c r="AG117" s="890"/>
      <c r="AH117" s="890"/>
      <c r="AI117" s="890"/>
      <c r="AJ117" s="891"/>
      <c r="AK117" s="892">
        <v>479098</v>
      </c>
      <c r="AL117" s="890"/>
      <c r="AM117" s="890"/>
      <c r="AN117" s="890"/>
      <c r="AO117" s="891"/>
      <c r="AP117" s="893"/>
      <c r="AQ117" s="894"/>
      <c r="AR117" s="894"/>
      <c r="AS117" s="894"/>
      <c r="AT117" s="895"/>
      <c r="AU117" s="919"/>
      <c r="AV117" s="920"/>
      <c r="AW117" s="920"/>
      <c r="AX117" s="920"/>
      <c r="AY117" s="920"/>
      <c r="AZ117" s="850" t="s">
        <v>467</v>
      </c>
      <c r="BA117" s="851"/>
      <c r="BB117" s="851"/>
      <c r="BC117" s="851"/>
      <c r="BD117" s="851"/>
      <c r="BE117" s="851"/>
      <c r="BF117" s="851"/>
      <c r="BG117" s="851"/>
      <c r="BH117" s="851"/>
      <c r="BI117" s="851"/>
      <c r="BJ117" s="851"/>
      <c r="BK117" s="851"/>
      <c r="BL117" s="851"/>
      <c r="BM117" s="851"/>
      <c r="BN117" s="851"/>
      <c r="BO117" s="851"/>
      <c r="BP117" s="852"/>
      <c r="BQ117" s="803" t="s">
        <v>459</v>
      </c>
      <c r="BR117" s="804"/>
      <c r="BS117" s="804"/>
      <c r="BT117" s="804"/>
      <c r="BU117" s="804"/>
      <c r="BV117" s="804" t="s">
        <v>130</v>
      </c>
      <c r="BW117" s="804"/>
      <c r="BX117" s="804"/>
      <c r="BY117" s="804"/>
      <c r="BZ117" s="804"/>
      <c r="CA117" s="804" t="s">
        <v>130</v>
      </c>
      <c r="CB117" s="804"/>
      <c r="CC117" s="804"/>
      <c r="CD117" s="804"/>
      <c r="CE117" s="804"/>
      <c r="CF117" s="862" t="s">
        <v>446</v>
      </c>
      <c r="CG117" s="863"/>
      <c r="CH117" s="863"/>
      <c r="CI117" s="863"/>
      <c r="CJ117" s="863"/>
      <c r="CK117" s="914"/>
      <c r="CL117" s="808"/>
      <c r="CM117" s="802" t="s">
        <v>468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130</v>
      </c>
      <c r="DH117" s="767"/>
      <c r="DI117" s="767"/>
      <c r="DJ117" s="767"/>
      <c r="DK117" s="768"/>
      <c r="DL117" s="769" t="s">
        <v>130</v>
      </c>
      <c r="DM117" s="767"/>
      <c r="DN117" s="767"/>
      <c r="DO117" s="767"/>
      <c r="DP117" s="768"/>
      <c r="DQ117" s="769" t="s">
        <v>445</v>
      </c>
      <c r="DR117" s="767"/>
      <c r="DS117" s="767"/>
      <c r="DT117" s="767"/>
      <c r="DU117" s="768"/>
      <c r="DV117" s="811" t="s">
        <v>130</v>
      </c>
      <c r="DW117" s="812"/>
      <c r="DX117" s="812"/>
      <c r="DY117" s="812"/>
      <c r="DZ117" s="813"/>
    </row>
    <row r="118" spans="1:130" s="224" customFormat="1" ht="26.25" customHeight="1" x14ac:dyDescent="0.15">
      <c r="A118" s="882" t="s">
        <v>435</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432</v>
      </c>
      <c r="AB118" s="883"/>
      <c r="AC118" s="883"/>
      <c r="AD118" s="883"/>
      <c r="AE118" s="884"/>
      <c r="AF118" s="885" t="s">
        <v>433</v>
      </c>
      <c r="AG118" s="883"/>
      <c r="AH118" s="883"/>
      <c r="AI118" s="883"/>
      <c r="AJ118" s="884"/>
      <c r="AK118" s="885" t="s">
        <v>309</v>
      </c>
      <c r="AL118" s="883"/>
      <c r="AM118" s="883"/>
      <c r="AN118" s="883"/>
      <c r="AO118" s="884"/>
      <c r="AP118" s="886" t="s">
        <v>434</v>
      </c>
      <c r="AQ118" s="887"/>
      <c r="AR118" s="887"/>
      <c r="AS118" s="887"/>
      <c r="AT118" s="888"/>
      <c r="AU118" s="919"/>
      <c r="AV118" s="920"/>
      <c r="AW118" s="920"/>
      <c r="AX118" s="920"/>
      <c r="AY118" s="920"/>
      <c r="AZ118" s="825" t="s">
        <v>469</v>
      </c>
      <c r="BA118" s="826"/>
      <c r="BB118" s="826"/>
      <c r="BC118" s="826"/>
      <c r="BD118" s="826"/>
      <c r="BE118" s="826"/>
      <c r="BF118" s="826"/>
      <c r="BG118" s="826"/>
      <c r="BH118" s="826"/>
      <c r="BI118" s="826"/>
      <c r="BJ118" s="826"/>
      <c r="BK118" s="826"/>
      <c r="BL118" s="826"/>
      <c r="BM118" s="826"/>
      <c r="BN118" s="826"/>
      <c r="BO118" s="826"/>
      <c r="BP118" s="827"/>
      <c r="BQ118" s="866" t="s">
        <v>445</v>
      </c>
      <c r="BR118" s="832"/>
      <c r="BS118" s="832"/>
      <c r="BT118" s="832"/>
      <c r="BU118" s="832"/>
      <c r="BV118" s="832" t="s">
        <v>130</v>
      </c>
      <c r="BW118" s="832"/>
      <c r="BX118" s="832"/>
      <c r="BY118" s="832"/>
      <c r="BZ118" s="832"/>
      <c r="CA118" s="832" t="s">
        <v>130</v>
      </c>
      <c r="CB118" s="832"/>
      <c r="CC118" s="832"/>
      <c r="CD118" s="832"/>
      <c r="CE118" s="832"/>
      <c r="CF118" s="862" t="s">
        <v>454</v>
      </c>
      <c r="CG118" s="863"/>
      <c r="CH118" s="863"/>
      <c r="CI118" s="863"/>
      <c r="CJ118" s="863"/>
      <c r="CK118" s="914"/>
      <c r="CL118" s="808"/>
      <c r="CM118" s="802" t="s">
        <v>470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130</v>
      </c>
      <c r="DH118" s="767"/>
      <c r="DI118" s="767"/>
      <c r="DJ118" s="767"/>
      <c r="DK118" s="768"/>
      <c r="DL118" s="769" t="s">
        <v>458</v>
      </c>
      <c r="DM118" s="767"/>
      <c r="DN118" s="767"/>
      <c r="DO118" s="767"/>
      <c r="DP118" s="768"/>
      <c r="DQ118" s="769" t="s">
        <v>130</v>
      </c>
      <c r="DR118" s="767"/>
      <c r="DS118" s="767"/>
      <c r="DT118" s="767"/>
      <c r="DU118" s="768"/>
      <c r="DV118" s="811" t="s">
        <v>442</v>
      </c>
      <c r="DW118" s="812"/>
      <c r="DX118" s="812"/>
      <c r="DY118" s="812"/>
      <c r="DZ118" s="813"/>
    </row>
    <row r="119" spans="1:130" s="224" customFormat="1" ht="26.25" customHeight="1" x14ac:dyDescent="0.15">
      <c r="A119" s="805" t="s">
        <v>438</v>
      </c>
      <c r="B119" s="806"/>
      <c r="C119" s="847" t="s">
        <v>439</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130</v>
      </c>
      <c r="AB119" s="876"/>
      <c r="AC119" s="876"/>
      <c r="AD119" s="876"/>
      <c r="AE119" s="877"/>
      <c r="AF119" s="878" t="s">
        <v>459</v>
      </c>
      <c r="AG119" s="876"/>
      <c r="AH119" s="876"/>
      <c r="AI119" s="876"/>
      <c r="AJ119" s="877"/>
      <c r="AK119" s="878" t="s">
        <v>454</v>
      </c>
      <c r="AL119" s="876"/>
      <c r="AM119" s="876"/>
      <c r="AN119" s="876"/>
      <c r="AO119" s="877"/>
      <c r="AP119" s="879" t="s">
        <v>130</v>
      </c>
      <c r="AQ119" s="880"/>
      <c r="AR119" s="880"/>
      <c r="AS119" s="880"/>
      <c r="AT119" s="881"/>
      <c r="AU119" s="921"/>
      <c r="AV119" s="922"/>
      <c r="AW119" s="922"/>
      <c r="AX119" s="922"/>
      <c r="AY119" s="922"/>
      <c r="AZ119" s="247" t="s">
        <v>189</v>
      </c>
      <c r="BA119" s="247"/>
      <c r="BB119" s="247"/>
      <c r="BC119" s="247"/>
      <c r="BD119" s="247"/>
      <c r="BE119" s="247"/>
      <c r="BF119" s="247"/>
      <c r="BG119" s="247"/>
      <c r="BH119" s="247"/>
      <c r="BI119" s="247"/>
      <c r="BJ119" s="247"/>
      <c r="BK119" s="247"/>
      <c r="BL119" s="247"/>
      <c r="BM119" s="247"/>
      <c r="BN119" s="247"/>
      <c r="BO119" s="864" t="s">
        <v>471</v>
      </c>
      <c r="BP119" s="865"/>
      <c r="BQ119" s="866">
        <v>3789688</v>
      </c>
      <c r="BR119" s="832"/>
      <c r="BS119" s="832"/>
      <c r="BT119" s="832"/>
      <c r="BU119" s="832"/>
      <c r="BV119" s="832">
        <v>3713257</v>
      </c>
      <c r="BW119" s="832"/>
      <c r="BX119" s="832"/>
      <c r="BY119" s="832"/>
      <c r="BZ119" s="832"/>
      <c r="CA119" s="832">
        <v>3554452</v>
      </c>
      <c r="CB119" s="832"/>
      <c r="CC119" s="832"/>
      <c r="CD119" s="832"/>
      <c r="CE119" s="832"/>
      <c r="CF119" s="735"/>
      <c r="CG119" s="736"/>
      <c r="CH119" s="736"/>
      <c r="CI119" s="736"/>
      <c r="CJ119" s="821"/>
      <c r="CK119" s="915"/>
      <c r="CL119" s="810"/>
      <c r="CM119" s="825" t="s">
        <v>472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130</v>
      </c>
      <c r="DH119" s="751"/>
      <c r="DI119" s="751"/>
      <c r="DJ119" s="751"/>
      <c r="DK119" s="752"/>
      <c r="DL119" s="753" t="s">
        <v>459</v>
      </c>
      <c r="DM119" s="751"/>
      <c r="DN119" s="751"/>
      <c r="DO119" s="751"/>
      <c r="DP119" s="752"/>
      <c r="DQ119" s="753" t="s">
        <v>130</v>
      </c>
      <c r="DR119" s="751"/>
      <c r="DS119" s="751"/>
      <c r="DT119" s="751"/>
      <c r="DU119" s="752"/>
      <c r="DV119" s="835" t="s">
        <v>446</v>
      </c>
      <c r="DW119" s="836"/>
      <c r="DX119" s="836"/>
      <c r="DY119" s="836"/>
      <c r="DZ119" s="837"/>
    </row>
    <row r="120" spans="1:130" s="224" customFormat="1" ht="26.25" customHeight="1" x14ac:dyDescent="0.15">
      <c r="A120" s="807"/>
      <c r="B120" s="808"/>
      <c r="C120" s="802" t="s">
        <v>444</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458</v>
      </c>
      <c r="AB120" s="767"/>
      <c r="AC120" s="767"/>
      <c r="AD120" s="767"/>
      <c r="AE120" s="768"/>
      <c r="AF120" s="769" t="s">
        <v>130</v>
      </c>
      <c r="AG120" s="767"/>
      <c r="AH120" s="767"/>
      <c r="AI120" s="767"/>
      <c r="AJ120" s="768"/>
      <c r="AK120" s="769" t="s">
        <v>445</v>
      </c>
      <c r="AL120" s="767"/>
      <c r="AM120" s="767"/>
      <c r="AN120" s="767"/>
      <c r="AO120" s="768"/>
      <c r="AP120" s="811" t="s">
        <v>130</v>
      </c>
      <c r="AQ120" s="812"/>
      <c r="AR120" s="812"/>
      <c r="AS120" s="812"/>
      <c r="AT120" s="813"/>
      <c r="AU120" s="867" t="s">
        <v>473</v>
      </c>
      <c r="AV120" s="868"/>
      <c r="AW120" s="868"/>
      <c r="AX120" s="868"/>
      <c r="AY120" s="869"/>
      <c r="AZ120" s="847" t="s">
        <v>474</v>
      </c>
      <c r="BA120" s="795"/>
      <c r="BB120" s="795"/>
      <c r="BC120" s="795"/>
      <c r="BD120" s="795"/>
      <c r="BE120" s="795"/>
      <c r="BF120" s="795"/>
      <c r="BG120" s="795"/>
      <c r="BH120" s="795"/>
      <c r="BI120" s="795"/>
      <c r="BJ120" s="795"/>
      <c r="BK120" s="795"/>
      <c r="BL120" s="795"/>
      <c r="BM120" s="795"/>
      <c r="BN120" s="795"/>
      <c r="BO120" s="795"/>
      <c r="BP120" s="796"/>
      <c r="BQ120" s="848">
        <v>3151781</v>
      </c>
      <c r="BR120" s="829"/>
      <c r="BS120" s="829"/>
      <c r="BT120" s="829"/>
      <c r="BU120" s="829"/>
      <c r="BV120" s="829">
        <v>3264700</v>
      </c>
      <c r="BW120" s="829"/>
      <c r="BX120" s="829"/>
      <c r="BY120" s="829"/>
      <c r="BZ120" s="829"/>
      <c r="CA120" s="829">
        <v>3312708</v>
      </c>
      <c r="CB120" s="829"/>
      <c r="CC120" s="829"/>
      <c r="CD120" s="829"/>
      <c r="CE120" s="829"/>
      <c r="CF120" s="853">
        <v>182.6</v>
      </c>
      <c r="CG120" s="854"/>
      <c r="CH120" s="854"/>
      <c r="CI120" s="854"/>
      <c r="CJ120" s="854"/>
      <c r="CK120" s="855" t="s">
        <v>475</v>
      </c>
      <c r="CL120" s="839"/>
      <c r="CM120" s="839"/>
      <c r="CN120" s="839"/>
      <c r="CO120" s="840"/>
      <c r="CP120" s="859" t="s">
        <v>408</v>
      </c>
      <c r="CQ120" s="860"/>
      <c r="CR120" s="860"/>
      <c r="CS120" s="860"/>
      <c r="CT120" s="860"/>
      <c r="CU120" s="860"/>
      <c r="CV120" s="860"/>
      <c r="CW120" s="860"/>
      <c r="CX120" s="860"/>
      <c r="CY120" s="860"/>
      <c r="CZ120" s="860"/>
      <c r="DA120" s="860"/>
      <c r="DB120" s="860"/>
      <c r="DC120" s="860"/>
      <c r="DD120" s="860"/>
      <c r="DE120" s="860"/>
      <c r="DF120" s="861"/>
      <c r="DG120" s="848">
        <v>454388</v>
      </c>
      <c r="DH120" s="829"/>
      <c r="DI120" s="829"/>
      <c r="DJ120" s="829"/>
      <c r="DK120" s="829"/>
      <c r="DL120" s="829">
        <v>526662</v>
      </c>
      <c r="DM120" s="829"/>
      <c r="DN120" s="829"/>
      <c r="DO120" s="829"/>
      <c r="DP120" s="829"/>
      <c r="DQ120" s="829">
        <v>513667</v>
      </c>
      <c r="DR120" s="829"/>
      <c r="DS120" s="829"/>
      <c r="DT120" s="829"/>
      <c r="DU120" s="829"/>
      <c r="DV120" s="830">
        <v>28.3</v>
      </c>
      <c r="DW120" s="830"/>
      <c r="DX120" s="830"/>
      <c r="DY120" s="830"/>
      <c r="DZ120" s="831"/>
    </row>
    <row r="121" spans="1:130" s="224" customFormat="1" ht="26.25" customHeight="1" x14ac:dyDescent="0.15">
      <c r="A121" s="807"/>
      <c r="B121" s="808"/>
      <c r="C121" s="850" t="s">
        <v>476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130</v>
      </c>
      <c r="AB121" s="767"/>
      <c r="AC121" s="767"/>
      <c r="AD121" s="767"/>
      <c r="AE121" s="768"/>
      <c r="AF121" s="769" t="s">
        <v>130</v>
      </c>
      <c r="AG121" s="767"/>
      <c r="AH121" s="767"/>
      <c r="AI121" s="767"/>
      <c r="AJ121" s="768"/>
      <c r="AK121" s="769" t="s">
        <v>130</v>
      </c>
      <c r="AL121" s="767"/>
      <c r="AM121" s="767"/>
      <c r="AN121" s="767"/>
      <c r="AO121" s="768"/>
      <c r="AP121" s="811" t="s">
        <v>130</v>
      </c>
      <c r="AQ121" s="812"/>
      <c r="AR121" s="812"/>
      <c r="AS121" s="812"/>
      <c r="AT121" s="813"/>
      <c r="AU121" s="870"/>
      <c r="AV121" s="871"/>
      <c r="AW121" s="871"/>
      <c r="AX121" s="871"/>
      <c r="AY121" s="872"/>
      <c r="AZ121" s="802" t="s">
        <v>477</v>
      </c>
      <c r="BA121" s="739"/>
      <c r="BB121" s="739"/>
      <c r="BC121" s="739"/>
      <c r="BD121" s="739"/>
      <c r="BE121" s="739"/>
      <c r="BF121" s="739"/>
      <c r="BG121" s="739"/>
      <c r="BH121" s="739"/>
      <c r="BI121" s="739"/>
      <c r="BJ121" s="739"/>
      <c r="BK121" s="739"/>
      <c r="BL121" s="739"/>
      <c r="BM121" s="739"/>
      <c r="BN121" s="739"/>
      <c r="BO121" s="739"/>
      <c r="BP121" s="740"/>
      <c r="BQ121" s="803">
        <v>20360</v>
      </c>
      <c r="BR121" s="804"/>
      <c r="BS121" s="804"/>
      <c r="BT121" s="804"/>
      <c r="BU121" s="804"/>
      <c r="BV121" s="804">
        <v>29107</v>
      </c>
      <c r="BW121" s="804"/>
      <c r="BX121" s="804"/>
      <c r="BY121" s="804"/>
      <c r="BZ121" s="804"/>
      <c r="CA121" s="804">
        <v>27249</v>
      </c>
      <c r="CB121" s="804"/>
      <c r="CC121" s="804"/>
      <c r="CD121" s="804"/>
      <c r="CE121" s="804"/>
      <c r="CF121" s="862">
        <v>1.5</v>
      </c>
      <c r="CG121" s="863"/>
      <c r="CH121" s="863"/>
      <c r="CI121" s="863"/>
      <c r="CJ121" s="863"/>
      <c r="CK121" s="856"/>
      <c r="CL121" s="842"/>
      <c r="CM121" s="842"/>
      <c r="CN121" s="842"/>
      <c r="CO121" s="843"/>
      <c r="CP121" s="822" t="s">
        <v>478</v>
      </c>
      <c r="CQ121" s="823"/>
      <c r="CR121" s="823"/>
      <c r="CS121" s="823"/>
      <c r="CT121" s="823"/>
      <c r="CU121" s="823"/>
      <c r="CV121" s="823"/>
      <c r="CW121" s="823"/>
      <c r="CX121" s="823"/>
      <c r="CY121" s="823"/>
      <c r="CZ121" s="823"/>
      <c r="DA121" s="823"/>
      <c r="DB121" s="823"/>
      <c r="DC121" s="823"/>
      <c r="DD121" s="823"/>
      <c r="DE121" s="823"/>
      <c r="DF121" s="824"/>
      <c r="DG121" s="803">
        <v>257231</v>
      </c>
      <c r="DH121" s="804"/>
      <c r="DI121" s="804"/>
      <c r="DJ121" s="804"/>
      <c r="DK121" s="804"/>
      <c r="DL121" s="804">
        <v>237717</v>
      </c>
      <c r="DM121" s="804"/>
      <c r="DN121" s="804"/>
      <c r="DO121" s="804"/>
      <c r="DP121" s="804"/>
      <c r="DQ121" s="804">
        <v>245007</v>
      </c>
      <c r="DR121" s="804"/>
      <c r="DS121" s="804"/>
      <c r="DT121" s="804"/>
      <c r="DU121" s="804"/>
      <c r="DV121" s="781">
        <v>13.5</v>
      </c>
      <c r="DW121" s="781"/>
      <c r="DX121" s="781"/>
      <c r="DY121" s="781"/>
      <c r="DZ121" s="782"/>
    </row>
    <row r="122" spans="1:130" s="224" customFormat="1" ht="26.25" customHeight="1" x14ac:dyDescent="0.15">
      <c r="A122" s="807"/>
      <c r="B122" s="808"/>
      <c r="C122" s="802" t="s">
        <v>457</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130</v>
      </c>
      <c r="AB122" s="767"/>
      <c r="AC122" s="767"/>
      <c r="AD122" s="767"/>
      <c r="AE122" s="768"/>
      <c r="AF122" s="769" t="s">
        <v>458</v>
      </c>
      <c r="AG122" s="767"/>
      <c r="AH122" s="767"/>
      <c r="AI122" s="767"/>
      <c r="AJ122" s="768"/>
      <c r="AK122" s="769" t="s">
        <v>130</v>
      </c>
      <c r="AL122" s="767"/>
      <c r="AM122" s="767"/>
      <c r="AN122" s="767"/>
      <c r="AO122" s="768"/>
      <c r="AP122" s="811" t="s">
        <v>130</v>
      </c>
      <c r="AQ122" s="812"/>
      <c r="AR122" s="812"/>
      <c r="AS122" s="812"/>
      <c r="AT122" s="813"/>
      <c r="AU122" s="870"/>
      <c r="AV122" s="871"/>
      <c r="AW122" s="871"/>
      <c r="AX122" s="871"/>
      <c r="AY122" s="872"/>
      <c r="AZ122" s="825" t="s">
        <v>479</v>
      </c>
      <c r="BA122" s="826"/>
      <c r="BB122" s="826"/>
      <c r="BC122" s="826"/>
      <c r="BD122" s="826"/>
      <c r="BE122" s="826"/>
      <c r="BF122" s="826"/>
      <c r="BG122" s="826"/>
      <c r="BH122" s="826"/>
      <c r="BI122" s="826"/>
      <c r="BJ122" s="826"/>
      <c r="BK122" s="826"/>
      <c r="BL122" s="826"/>
      <c r="BM122" s="826"/>
      <c r="BN122" s="826"/>
      <c r="BO122" s="826"/>
      <c r="BP122" s="827"/>
      <c r="BQ122" s="866">
        <v>2896569</v>
      </c>
      <c r="BR122" s="832"/>
      <c r="BS122" s="832"/>
      <c r="BT122" s="832"/>
      <c r="BU122" s="832"/>
      <c r="BV122" s="832">
        <v>2846175</v>
      </c>
      <c r="BW122" s="832"/>
      <c r="BX122" s="832"/>
      <c r="BY122" s="832"/>
      <c r="BZ122" s="832"/>
      <c r="CA122" s="832">
        <v>2555157</v>
      </c>
      <c r="CB122" s="832"/>
      <c r="CC122" s="832"/>
      <c r="CD122" s="832"/>
      <c r="CE122" s="832"/>
      <c r="CF122" s="833">
        <v>140.80000000000001</v>
      </c>
      <c r="CG122" s="834"/>
      <c r="CH122" s="834"/>
      <c r="CI122" s="834"/>
      <c r="CJ122" s="834"/>
      <c r="CK122" s="856"/>
      <c r="CL122" s="842"/>
      <c r="CM122" s="842"/>
      <c r="CN122" s="842"/>
      <c r="CO122" s="843"/>
      <c r="CP122" s="822" t="s">
        <v>480</v>
      </c>
      <c r="CQ122" s="823"/>
      <c r="CR122" s="823"/>
      <c r="CS122" s="823"/>
      <c r="CT122" s="823"/>
      <c r="CU122" s="823"/>
      <c r="CV122" s="823"/>
      <c r="CW122" s="823"/>
      <c r="CX122" s="823"/>
      <c r="CY122" s="823"/>
      <c r="CZ122" s="823"/>
      <c r="DA122" s="823"/>
      <c r="DB122" s="823"/>
      <c r="DC122" s="823"/>
      <c r="DD122" s="823"/>
      <c r="DE122" s="823"/>
      <c r="DF122" s="824"/>
      <c r="DG122" s="803">
        <v>48388</v>
      </c>
      <c r="DH122" s="804"/>
      <c r="DI122" s="804"/>
      <c r="DJ122" s="804"/>
      <c r="DK122" s="804"/>
      <c r="DL122" s="804">
        <v>29256</v>
      </c>
      <c r="DM122" s="804"/>
      <c r="DN122" s="804"/>
      <c r="DO122" s="804"/>
      <c r="DP122" s="804"/>
      <c r="DQ122" s="804">
        <v>14298</v>
      </c>
      <c r="DR122" s="804"/>
      <c r="DS122" s="804"/>
      <c r="DT122" s="804"/>
      <c r="DU122" s="804"/>
      <c r="DV122" s="781">
        <v>0.8</v>
      </c>
      <c r="DW122" s="781"/>
      <c r="DX122" s="781"/>
      <c r="DY122" s="781"/>
      <c r="DZ122" s="782"/>
    </row>
    <row r="123" spans="1:130" s="224" customFormat="1" ht="26.25" customHeight="1" x14ac:dyDescent="0.15">
      <c r="A123" s="807"/>
      <c r="B123" s="808"/>
      <c r="C123" s="802" t="s">
        <v>465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130</v>
      </c>
      <c r="AB123" s="767"/>
      <c r="AC123" s="767"/>
      <c r="AD123" s="767"/>
      <c r="AE123" s="768"/>
      <c r="AF123" s="769" t="s">
        <v>130</v>
      </c>
      <c r="AG123" s="767"/>
      <c r="AH123" s="767"/>
      <c r="AI123" s="767"/>
      <c r="AJ123" s="768"/>
      <c r="AK123" s="769" t="s">
        <v>446</v>
      </c>
      <c r="AL123" s="767"/>
      <c r="AM123" s="767"/>
      <c r="AN123" s="767"/>
      <c r="AO123" s="768"/>
      <c r="AP123" s="811" t="s">
        <v>446</v>
      </c>
      <c r="AQ123" s="812"/>
      <c r="AR123" s="812"/>
      <c r="AS123" s="812"/>
      <c r="AT123" s="813"/>
      <c r="AU123" s="873"/>
      <c r="AV123" s="874"/>
      <c r="AW123" s="874"/>
      <c r="AX123" s="874"/>
      <c r="AY123" s="874"/>
      <c r="AZ123" s="247" t="s">
        <v>189</v>
      </c>
      <c r="BA123" s="247"/>
      <c r="BB123" s="247"/>
      <c r="BC123" s="247"/>
      <c r="BD123" s="247"/>
      <c r="BE123" s="247"/>
      <c r="BF123" s="247"/>
      <c r="BG123" s="247"/>
      <c r="BH123" s="247"/>
      <c r="BI123" s="247"/>
      <c r="BJ123" s="247"/>
      <c r="BK123" s="247"/>
      <c r="BL123" s="247"/>
      <c r="BM123" s="247"/>
      <c r="BN123" s="247"/>
      <c r="BO123" s="864" t="s">
        <v>481</v>
      </c>
      <c r="BP123" s="865"/>
      <c r="BQ123" s="819">
        <v>6068710</v>
      </c>
      <c r="BR123" s="820"/>
      <c r="BS123" s="820"/>
      <c r="BT123" s="820"/>
      <c r="BU123" s="820"/>
      <c r="BV123" s="820">
        <v>6139982</v>
      </c>
      <c r="BW123" s="820"/>
      <c r="BX123" s="820"/>
      <c r="BY123" s="820"/>
      <c r="BZ123" s="820"/>
      <c r="CA123" s="820">
        <v>5895114</v>
      </c>
      <c r="CB123" s="820"/>
      <c r="CC123" s="820"/>
      <c r="CD123" s="820"/>
      <c r="CE123" s="820"/>
      <c r="CF123" s="735"/>
      <c r="CG123" s="736"/>
      <c r="CH123" s="736"/>
      <c r="CI123" s="736"/>
      <c r="CJ123" s="821"/>
      <c r="CK123" s="856"/>
      <c r="CL123" s="842"/>
      <c r="CM123" s="842"/>
      <c r="CN123" s="842"/>
      <c r="CO123" s="843"/>
      <c r="CP123" s="822" t="s">
        <v>482</v>
      </c>
      <c r="CQ123" s="823"/>
      <c r="CR123" s="823"/>
      <c r="CS123" s="823"/>
      <c r="CT123" s="823"/>
      <c r="CU123" s="823"/>
      <c r="CV123" s="823"/>
      <c r="CW123" s="823"/>
      <c r="CX123" s="823"/>
      <c r="CY123" s="823"/>
      <c r="CZ123" s="823"/>
      <c r="DA123" s="823"/>
      <c r="DB123" s="823"/>
      <c r="DC123" s="823"/>
      <c r="DD123" s="823"/>
      <c r="DE123" s="823"/>
      <c r="DF123" s="824"/>
      <c r="DG123" s="766">
        <v>15906</v>
      </c>
      <c r="DH123" s="767"/>
      <c r="DI123" s="767"/>
      <c r="DJ123" s="767"/>
      <c r="DK123" s="768"/>
      <c r="DL123" s="769">
        <v>11272</v>
      </c>
      <c r="DM123" s="767"/>
      <c r="DN123" s="767"/>
      <c r="DO123" s="767"/>
      <c r="DP123" s="768"/>
      <c r="DQ123" s="769">
        <v>12302</v>
      </c>
      <c r="DR123" s="767"/>
      <c r="DS123" s="767"/>
      <c r="DT123" s="767"/>
      <c r="DU123" s="768"/>
      <c r="DV123" s="811">
        <v>0.7</v>
      </c>
      <c r="DW123" s="812"/>
      <c r="DX123" s="812"/>
      <c r="DY123" s="812"/>
      <c r="DZ123" s="813"/>
    </row>
    <row r="124" spans="1:130" s="224" customFormat="1" ht="26.25" customHeight="1" thickBot="1" x14ac:dyDescent="0.2">
      <c r="A124" s="807"/>
      <c r="B124" s="808"/>
      <c r="C124" s="802" t="s">
        <v>468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130</v>
      </c>
      <c r="AB124" s="767"/>
      <c r="AC124" s="767"/>
      <c r="AD124" s="767"/>
      <c r="AE124" s="768"/>
      <c r="AF124" s="769" t="s">
        <v>130</v>
      </c>
      <c r="AG124" s="767"/>
      <c r="AH124" s="767"/>
      <c r="AI124" s="767"/>
      <c r="AJ124" s="768"/>
      <c r="AK124" s="769" t="s">
        <v>130</v>
      </c>
      <c r="AL124" s="767"/>
      <c r="AM124" s="767"/>
      <c r="AN124" s="767"/>
      <c r="AO124" s="768"/>
      <c r="AP124" s="811" t="s">
        <v>130</v>
      </c>
      <c r="AQ124" s="812"/>
      <c r="AR124" s="812"/>
      <c r="AS124" s="812"/>
      <c r="AT124" s="813"/>
      <c r="AU124" s="814" t="s">
        <v>483</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442</v>
      </c>
      <c r="BR124" s="818"/>
      <c r="BS124" s="818"/>
      <c r="BT124" s="818"/>
      <c r="BU124" s="818"/>
      <c r="BV124" s="818" t="s">
        <v>130</v>
      </c>
      <c r="BW124" s="818"/>
      <c r="BX124" s="818"/>
      <c r="BY124" s="818"/>
      <c r="BZ124" s="818"/>
      <c r="CA124" s="818" t="s">
        <v>130</v>
      </c>
      <c r="CB124" s="818"/>
      <c r="CC124" s="818"/>
      <c r="CD124" s="818"/>
      <c r="CE124" s="818"/>
      <c r="CF124" s="713"/>
      <c r="CG124" s="714"/>
      <c r="CH124" s="714"/>
      <c r="CI124" s="714"/>
      <c r="CJ124" s="849"/>
      <c r="CK124" s="857"/>
      <c r="CL124" s="857"/>
      <c r="CM124" s="857"/>
      <c r="CN124" s="857"/>
      <c r="CO124" s="858"/>
      <c r="CP124" s="822" t="s">
        <v>484</v>
      </c>
      <c r="CQ124" s="823"/>
      <c r="CR124" s="823"/>
      <c r="CS124" s="823"/>
      <c r="CT124" s="823"/>
      <c r="CU124" s="823"/>
      <c r="CV124" s="823"/>
      <c r="CW124" s="823"/>
      <c r="CX124" s="823"/>
      <c r="CY124" s="823"/>
      <c r="CZ124" s="823"/>
      <c r="DA124" s="823"/>
      <c r="DB124" s="823"/>
      <c r="DC124" s="823"/>
      <c r="DD124" s="823"/>
      <c r="DE124" s="823"/>
      <c r="DF124" s="824"/>
      <c r="DG124" s="750">
        <v>11187</v>
      </c>
      <c r="DH124" s="751"/>
      <c r="DI124" s="751"/>
      <c r="DJ124" s="751"/>
      <c r="DK124" s="752"/>
      <c r="DL124" s="753">
        <v>10129</v>
      </c>
      <c r="DM124" s="751"/>
      <c r="DN124" s="751"/>
      <c r="DO124" s="751"/>
      <c r="DP124" s="752"/>
      <c r="DQ124" s="753">
        <v>9051</v>
      </c>
      <c r="DR124" s="751"/>
      <c r="DS124" s="751"/>
      <c r="DT124" s="751"/>
      <c r="DU124" s="752"/>
      <c r="DV124" s="835">
        <v>0.5</v>
      </c>
      <c r="DW124" s="836"/>
      <c r="DX124" s="836"/>
      <c r="DY124" s="836"/>
      <c r="DZ124" s="837"/>
    </row>
    <row r="125" spans="1:130" s="224" customFormat="1" ht="26.25" customHeight="1" x14ac:dyDescent="0.15">
      <c r="A125" s="807"/>
      <c r="B125" s="808"/>
      <c r="C125" s="802" t="s">
        <v>470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454</v>
      </c>
      <c r="AB125" s="767"/>
      <c r="AC125" s="767"/>
      <c r="AD125" s="767"/>
      <c r="AE125" s="768"/>
      <c r="AF125" s="769" t="s">
        <v>130</v>
      </c>
      <c r="AG125" s="767"/>
      <c r="AH125" s="767"/>
      <c r="AI125" s="767"/>
      <c r="AJ125" s="768"/>
      <c r="AK125" s="769" t="s">
        <v>130</v>
      </c>
      <c r="AL125" s="767"/>
      <c r="AM125" s="767"/>
      <c r="AN125" s="767"/>
      <c r="AO125" s="768"/>
      <c r="AP125" s="811" t="s">
        <v>130</v>
      </c>
      <c r="AQ125" s="812"/>
      <c r="AR125" s="812"/>
      <c r="AS125" s="812"/>
      <c r="AT125" s="813"/>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485</v>
      </c>
      <c r="CL125" s="839"/>
      <c r="CM125" s="839"/>
      <c r="CN125" s="839"/>
      <c r="CO125" s="840"/>
      <c r="CP125" s="847" t="s">
        <v>486</v>
      </c>
      <c r="CQ125" s="795"/>
      <c r="CR125" s="795"/>
      <c r="CS125" s="795"/>
      <c r="CT125" s="795"/>
      <c r="CU125" s="795"/>
      <c r="CV125" s="795"/>
      <c r="CW125" s="795"/>
      <c r="CX125" s="795"/>
      <c r="CY125" s="795"/>
      <c r="CZ125" s="795"/>
      <c r="DA125" s="795"/>
      <c r="DB125" s="795"/>
      <c r="DC125" s="795"/>
      <c r="DD125" s="795"/>
      <c r="DE125" s="795"/>
      <c r="DF125" s="796"/>
      <c r="DG125" s="848" t="s">
        <v>459</v>
      </c>
      <c r="DH125" s="829"/>
      <c r="DI125" s="829"/>
      <c r="DJ125" s="829"/>
      <c r="DK125" s="829"/>
      <c r="DL125" s="829" t="s">
        <v>130</v>
      </c>
      <c r="DM125" s="829"/>
      <c r="DN125" s="829"/>
      <c r="DO125" s="829"/>
      <c r="DP125" s="829"/>
      <c r="DQ125" s="829" t="s">
        <v>458</v>
      </c>
      <c r="DR125" s="829"/>
      <c r="DS125" s="829"/>
      <c r="DT125" s="829"/>
      <c r="DU125" s="829"/>
      <c r="DV125" s="830" t="s">
        <v>459</v>
      </c>
      <c r="DW125" s="830"/>
      <c r="DX125" s="830"/>
      <c r="DY125" s="830"/>
      <c r="DZ125" s="831"/>
    </row>
    <row r="126" spans="1:130" s="224" customFormat="1" ht="26.25" customHeight="1" thickBot="1" x14ac:dyDescent="0.2">
      <c r="A126" s="807"/>
      <c r="B126" s="808"/>
      <c r="C126" s="802" t="s">
        <v>472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130</v>
      </c>
      <c r="AB126" s="767"/>
      <c r="AC126" s="767"/>
      <c r="AD126" s="767"/>
      <c r="AE126" s="768"/>
      <c r="AF126" s="769" t="s">
        <v>130</v>
      </c>
      <c r="AG126" s="767"/>
      <c r="AH126" s="767"/>
      <c r="AI126" s="767"/>
      <c r="AJ126" s="768"/>
      <c r="AK126" s="769" t="s">
        <v>130</v>
      </c>
      <c r="AL126" s="767"/>
      <c r="AM126" s="767"/>
      <c r="AN126" s="767"/>
      <c r="AO126" s="768"/>
      <c r="AP126" s="811" t="s">
        <v>459</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487</v>
      </c>
      <c r="CQ126" s="739"/>
      <c r="CR126" s="739"/>
      <c r="CS126" s="739"/>
      <c r="CT126" s="739"/>
      <c r="CU126" s="739"/>
      <c r="CV126" s="739"/>
      <c r="CW126" s="739"/>
      <c r="CX126" s="739"/>
      <c r="CY126" s="739"/>
      <c r="CZ126" s="739"/>
      <c r="DA126" s="739"/>
      <c r="DB126" s="739"/>
      <c r="DC126" s="739"/>
      <c r="DD126" s="739"/>
      <c r="DE126" s="739"/>
      <c r="DF126" s="740"/>
      <c r="DG126" s="803" t="s">
        <v>442</v>
      </c>
      <c r="DH126" s="804"/>
      <c r="DI126" s="804"/>
      <c r="DJ126" s="804"/>
      <c r="DK126" s="804"/>
      <c r="DL126" s="804" t="s">
        <v>130</v>
      </c>
      <c r="DM126" s="804"/>
      <c r="DN126" s="804"/>
      <c r="DO126" s="804"/>
      <c r="DP126" s="804"/>
      <c r="DQ126" s="804" t="s">
        <v>130</v>
      </c>
      <c r="DR126" s="804"/>
      <c r="DS126" s="804"/>
      <c r="DT126" s="804"/>
      <c r="DU126" s="804"/>
      <c r="DV126" s="781" t="s">
        <v>130</v>
      </c>
      <c r="DW126" s="781"/>
      <c r="DX126" s="781"/>
      <c r="DY126" s="781"/>
      <c r="DZ126" s="782"/>
    </row>
    <row r="127" spans="1:130" s="224" customFormat="1" ht="26.25" customHeight="1" x14ac:dyDescent="0.15">
      <c r="A127" s="809"/>
      <c r="B127" s="810"/>
      <c r="C127" s="825" t="s">
        <v>488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130</v>
      </c>
      <c r="AB127" s="767"/>
      <c r="AC127" s="767"/>
      <c r="AD127" s="767"/>
      <c r="AE127" s="768"/>
      <c r="AF127" s="769" t="s">
        <v>130</v>
      </c>
      <c r="AG127" s="767"/>
      <c r="AH127" s="767"/>
      <c r="AI127" s="767"/>
      <c r="AJ127" s="768"/>
      <c r="AK127" s="769" t="s">
        <v>130</v>
      </c>
      <c r="AL127" s="767"/>
      <c r="AM127" s="767"/>
      <c r="AN127" s="767"/>
      <c r="AO127" s="768"/>
      <c r="AP127" s="811" t="s">
        <v>458</v>
      </c>
      <c r="AQ127" s="812"/>
      <c r="AR127" s="812"/>
      <c r="AS127" s="812"/>
      <c r="AT127" s="813"/>
      <c r="AU127" s="226"/>
      <c r="AV127" s="226"/>
      <c r="AW127" s="226"/>
      <c r="AX127" s="828" t="s">
        <v>489</v>
      </c>
      <c r="AY127" s="799"/>
      <c r="AZ127" s="799"/>
      <c r="BA127" s="799"/>
      <c r="BB127" s="799"/>
      <c r="BC127" s="799"/>
      <c r="BD127" s="799"/>
      <c r="BE127" s="800"/>
      <c r="BF127" s="798" t="s">
        <v>490</v>
      </c>
      <c r="BG127" s="799"/>
      <c r="BH127" s="799"/>
      <c r="BI127" s="799"/>
      <c r="BJ127" s="799"/>
      <c r="BK127" s="799"/>
      <c r="BL127" s="800"/>
      <c r="BM127" s="798" t="s">
        <v>491</v>
      </c>
      <c r="BN127" s="799"/>
      <c r="BO127" s="799"/>
      <c r="BP127" s="799"/>
      <c r="BQ127" s="799"/>
      <c r="BR127" s="799"/>
      <c r="BS127" s="800"/>
      <c r="BT127" s="798" t="s">
        <v>492</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493</v>
      </c>
      <c r="CQ127" s="739"/>
      <c r="CR127" s="739"/>
      <c r="CS127" s="739"/>
      <c r="CT127" s="739"/>
      <c r="CU127" s="739"/>
      <c r="CV127" s="739"/>
      <c r="CW127" s="739"/>
      <c r="CX127" s="739"/>
      <c r="CY127" s="739"/>
      <c r="CZ127" s="739"/>
      <c r="DA127" s="739"/>
      <c r="DB127" s="739"/>
      <c r="DC127" s="739"/>
      <c r="DD127" s="739"/>
      <c r="DE127" s="739"/>
      <c r="DF127" s="740"/>
      <c r="DG127" s="803" t="s">
        <v>130</v>
      </c>
      <c r="DH127" s="804"/>
      <c r="DI127" s="804"/>
      <c r="DJ127" s="804"/>
      <c r="DK127" s="804"/>
      <c r="DL127" s="804" t="s">
        <v>458</v>
      </c>
      <c r="DM127" s="804"/>
      <c r="DN127" s="804"/>
      <c r="DO127" s="804"/>
      <c r="DP127" s="804"/>
      <c r="DQ127" s="804" t="s">
        <v>130</v>
      </c>
      <c r="DR127" s="804"/>
      <c r="DS127" s="804"/>
      <c r="DT127" s="804"/>
      <c r="DU127" s="804"/>
      <c r="DV127" s="781" t="s">
        <v>130</v>
      </c>
      <c r="DW127" s="781"/>
      <c r="DX127" s="781"/>
      <c r="DY127" s="781"/>
      <c r="DZ127" s="782"/>
    </row>
    <row r="128" spans="1:130" s="224" customFormat="1" ht="26.25" customHeight="1" thickBot="1" x14ac:dyDescent="0.2">
      <c r="A128" s="783" t="s">
        <v>494</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495</v>
      </c>
      <c r="X128" s="785"/>
      <c r="Y128" s="785"/>
      <c r="Z128" s="786"/>
      <c r="AA128" s="787">
        <v>1336</v>
      </c>
      <c r="AB128" s="788"/>
      <c r="AC128" s="788"/>
      <c r="AD128" s="788"/>
      <c r="AE128" s="789"/>
      <c r="AF128" s="790">
        <v>1944</v>
      </c>
      <c r="AG128" s="788"/>
      <c r="AH128" s="788"/>
      <c r="AI128" s="788"/>
      <c r="AJ128" s="789"/>
      <c r="AK128" s="790">
        <v>1944</v>
      </c>
      <c r="AL128" s="788"/>
      <c r="AM128" s="788"/>
      <c r="AN128" s="788"/>
      <c r="AO128" s="789"/>
      <c r="AP128" s="791"/>
      <c r="AQ128" s="792"/>
      <c r="AR128" s="792"/>
      <c r="AS128" s="792"/>
      <c r="AT128" s="793"/>
      <c r="AU128" s="226"/>
      <c r="AV128" s="226"/>
      <c r="AW128" s="226"/>
      <c r="AX128" s="794" t="s">
        <v>496</v>
      </c>
      <c r="AY128" s="795"/>
      <c r="AZ128" s="795"/>
      <c r="BA128" s="795"/>
      <c r="BB128" s="795"/>
      <c r="BC128" s="795"/>
      <c r="BD128" s="795"/>
      <c r="BE128" s="796"/>
      <c r="BF128" s="773" t="s">
        <v>130</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497</v>
      </c>
      <c r="CQ128" s="717"/>
      <c r="CR128" s="717"/>
      <c r="CS128" s="717"/>
      <c r="CT128" s="717"/>
      <c r="CU128" s="717"/>
      <c r="CV128" s="717"/>
      <c r="CW128" s="717"/>
      <c r="CX128" s="717"/>
      <c r="CY128" s="717"/>
      <c r="CZ128" s="717"/>
      <c r="DA128" s="717"/>
      <c r="DB128" s="717"/>
      <c r="DC128" s="717"/>
      <c r="DD128" s="717"/>
      <c r="DE128" s="717"/>
      <c r="DF128" s="718"/>
      <c r="DG128" s="777" t="s">
        <v>130</v>
      </c>
      <c r="DH128" s="778"/>
      <c r="DI128" s="778"/>
      <c r="DJ128" s="778"/>
      <c r="DK128" s="778"/>
      <c r="DL128" s="778" t="s">
        <v>130</v>
      </c>
      <c r="DM128" s="778"/>
      <c r="DN128" s="778"/>
      <c r="DO128" s="778"/>
      <c r="DP128" s="778"/>
      <c r="DQ128" s="778" t="s">
        <v>130</v>
      </c>
      <c r="DR128" s="778"/>
      <c r="DS128" s="778"/>
      <c r="DT128" s="778"/>
      <c r="DU128" s="778"/>
      <c r="DV128" s="779" t="s">
        <v>130</v>
      </c>
      <c r="DW128" s="779"/>
      <c r="DX128" s="779"/>
      <c r="DY128" s="779"/>
      <c r="DZ128" s="780"/>
    </row>
    <row r="129" spans="1:131" s="224" customFormat="1" ht="26.25" customHeight="1" x14ac:dyDescent="0.15">
      <c r="A129" s="761" t="s">
        <v>109</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498</v>
      </c>
      <c r="X129" s="764"/>
      <c r="Y129" s="764"/>
      <c r="Z129" s="765"/>
      <c r="AA129" s="766">
        <v>2058281</v>
      </c>
      <c r="AB129" s="767"/>
      <c r="AC129" s="767"/>
      <c r="AD129" s="767"/>
      <c r="AE129" s="768"/>
      <c r="AF129" s="769">
        <v>2232269</v>
      </c>
      <c r="AG129" s="767"/>
      <c r="AH129" s="767"/>
      <c r="AI129" s="767"/>
      <c r="AJ129" s="768"/>
      <c r="AK129" s="769">
        <v>2198905</v>
      </c>
      <c r="AL129" s="767"/>
      <c r="AM129" s="767"/>
      <c r="AN129" s="767"/>
      <c r="AO129" s="768"/>
      <c r="AP129" s="770"/>
      <c r="AQ129" s="771"/>
      <c r="AR129" s="771"/>
      <c r="AS129" s="771"/>
      <c r="AT129" s="772"/>
      <c r="AU129" s="227"/>
      <c r="AV129" s="227"/>
      <c r="AW129" s="227"/>
      <c r="AX129" s="738" t="s">
        <v>499</v>
      </c>
      <c r="AY129" s="739"/>
      <c r="AZ129" s="739"/>
      <c r="BA129" s="739"/>
      <c r="BB129" s="739"/>
      <c r="BC129" s="739"/>
      <c r="BD129" s="739"/>
      <c r="BE129" s="740"/>
      <c r="BF129" s="757" t="s">
        <v>459</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761" t="s">
        <v>500</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501</v>
      </c>
      <c r="X130" s="764"/>
      <c r="Y130" s="764"/>
      <c r="Z130" s="765"/>
      <c r="AA130" s="766">
        <v>389306</v>
      </c>
      <c r="AB130" s="767"/>
      <c r="AC130" s="767"/>
      <c r="AD130" s="767"/>
      <c r="AE130" s="768"/>
      <c r="AF130" s="769">
        <v>383439</v>
      </c>
      <c r="AG130" s="767"/>
      <c r="AH130" s="767"/>
      <c r="AI130" s="767"/>
      <c r="AJ130" s="768"/>
      <c r="AK130" s="769">
        <v>384454</v>
      </c>
      <c r="AL130" s="767"/>
      <c r="AM130" s="767"/>
      <c r="AN130" s="767"/>
      <c r="AO130" s="768"/>
      <c r="AP130" s="770"/>
      <c r="AQ130" s="771"/>
      <c r="AR130" s="771"/>
      <c r="AS130" s="771"/>
      <c r="AT130" s="772"/>
      <c r="AU130" s="227"/>
      <c r="AV130" s="227"/>
      <c r="AW130" s="227"/>
      <c r="AX130" s="738" t="s">
        <v>502</v>
      </c>
      <c r="AY130" s="739"/>
      <c r="AZ130" s="739"/>
      <c r="BA130" s="739"/>
      <c r="BB130" s="739"/>
      <c r="BC130" s="739"/>
      <c r="BD130" s="739"/>
      <c r="BE130" s="740"/>
      <c r="BF130" s="741">
        <v>4.5</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503</v>
      </c>
      <c r="X131" s="748"/>
      <c r="Y131" s="748"/>
      <c r="Z131" s="749"/>
      <c r="AA131" s="750">
        <v>1668975</v>
      </c>
      <c r="AB131" s="751"/>
      <c r="AC131" s="751"/>
      <c r="AD131" s="751"/>
      <c r="AE131" s="752"/>
      <c r="AF131" s="753">
        <v>1848830</v>
      </c>
      <c r="AG131" s="751"/>
      <c r="AH131" s="751"/>
      <c r="AI131" s="751"/>
      <c r="AJ131" s="752"/>
      <c r="AK131" s="753">
        <v>1814451</v>
      </c>
      <c r="AL131" s="751"/>
      <c r="AM131" s="751"/>
      <c r="AN131" s="751"/>
      <c r="AO131" s="752"/>
      <c r="AP131" s="754"/>
      <c r="AQ131" s="755"/>
      <c r="AR131" s="755"/>
      <c r="AS131" s="755"/>
      <c r="AT131" s="756"/>
      <c r="AU131" s="227"/>
      <c r="AV131" s="227"/>
      <c r="AW131" s="227"/>
      <c r="AX131" s="716" t="s">
        <v>504</v>
      </c>
      <c r="AY131" s="717"/>
      <c r="AZ131" s="717"/>
      <c r="BA131" s="717"/>
      <c r="BB131" s="717"/>
      <c r="BC131" s="717"/>
      <c r="BD131" s="717"/>
      <c r="BE131" s="718"/>
      <c r="BF131" s="719" t="s">
        <v>130</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725" t="s">
        <v>505</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506</v>
      </c>
      <c r="W132" s="729"/>
      <c r="X132" s="729"/>
      <c r="Y132" s="729"/>
      <c r="Z132" s="730"/>
      <c r="AA132" s="731">
        <v>3.9557213259999999</v>
      </c>
      <c r="AB132" s="732"/>
      <c r="AC132" s="732"/>
      <c r="AD132" s="732"/>
      <c r="AE132" s="733"/>
      <c r="AF132" s="734">
        <v>4.4880275630000002</v>
      </c>
      <c r="AG132" s="732"/>
      <c r="AH132" s="732"/>
      <c r="AI132" s="732"/>
      <c r="AJ132" s="733"/>
      <c r="AK132" s="734">
        <v>5.1089833779999996</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507</v>
      </c>
      <c r="W133" s="708"/>
      <c r="X133" s="708"/>
      <c r="Y133" s="708"/>
      <c r="Z133" s="709"/>
      <c r="AA133" s="710">
        <v>4.4000000000000004</v>
      </c>
      <c r="AB133" s="711"/>
      <c r="AC133" s="711"/>
      <c r="AD133" s="711"/>
      <c r="AE133" s="712"/>
      <c r="AF133" s="710">
        <v>4.4000000000000004</v>
      </c>
      <c r="AG133" s="711"/>
      <c r="AH133" s="711"/>
      <c r="AI133" s="711"/>
      <c r="AJ133" s="712"/>
      <c r="AK133" s="710">
        <v>4.5</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IwBIuxZKiHHj19OYn02VB5zM+F9I/UKi8MQCy7HYRSxiNIHWUp40AD+cc3w4P/Mt6GMquhzVGHiNLKnr5nfeXg==" saltValue="rmPJ1g2aifglP8HqNj3SF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AI52" sqref="AI52"/>
    </sheetView>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508</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IFBYj+Z+6ddb5n++Pnek2Jcb2kHVW5RZj4OfcNoxSkTr01cxetyHRd+iQ7D2G4wQ+KaZwzF4xZY5ktlO6US1Hg==" saltValue="BJEbD1oKhRS1mx/NraAts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tX7jFPPcOhmZf7yzLWaZSE1GrKReZ/gDT9aMKCP8bErH24teBKv3ZKPOPZRqIyUAIb4V2rS47+ZD1Eq3APrYA==" saltValue="DJ4XJZV07vXVy1mSvSrsW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509</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510</v>
      </c>
      <c r="AL6" s="260"/>
      <c r="AM6" s="260"/>
      <c r="AN6" s="260"/>
    </row>
    <row r="7" spans="1:46" ht="13.5" customHeight="1" x14ac:dyDescent="0.15">
      <c r="A7" s="259"/>
      <c r="AK7" s="262"/>
      <c r="AL7" s="263"/>
      <c r="AM7" s="263"/>
      <c r="AN7" s="264"/>
      <c r="AO7" s="1105" t="s">
        <v>511</v>
      </c>
      <c r="AP7" s="265"/>
      <c r="AQ7" s="266" t="s">
        <v>512</v>
      </c>
      <c r="AR7" s="267"/>
    </row>
    <row r="8" spans="1:46" x14ac:dyDescent="0.15">
      <c r="A8" s="259"/>
      <c r="AK8" s="268"/>
      <c r="AL8" s="269"/>
      <c r="AM8" s="269"/>
      <c r="AN8" s="270"/>
      <c r="AO8" s="1106"/>
      <c r="AP8" s="271" t="s">
        <v>513</v>
      </c>
      <c r="AQ8" s="272" t="s">
        <v>514</v>
      </c>
      <c r="AR8" s="273" t="s">
        <v>515</v>
      </c>
    </row>
    <row r="9" spans="1:46" x14ac:dyDescent="0.15">
      <c r="A9" s="259"/>
      <c r="AK9" s="1117" t="s">
        <v>516</v>
      </c>
      <c r="AL9" s="1118"/>
      <c r="AM9" s="1118"/>
      <c r="AN9" s="1119"/>
      <c r="AO9" s="274">
        <v>579082</v>
      </c>
      <c r="AP9" s="274">
        <v>321534</v>
      </c>
      <c r="AQ9" s="275">
        <v>255467</v>
      </c>
      <c r="AR9" s="276">
        <v>25.9</v>
      </c>
    </row>
    <row r="10" spans="1:46" ht="13.5" customHeight="1" x14ac:dyDescent="0.15">
      <c r="A10" s="259"/>
      <c r="AK10" s="1117" t="s">
        <v>517</v>
      </c>
      <c r="AL10" s="1118"/>
      <c r="AM10" s="1118"/>
      <c r="AN10" s="1119"/>
      <c r="AO10" s="277">
        <v>75759</v>
      </c>
      <c r="AP10" s="277">
        <v>42065</v>
      </c>
      <c r="AQ10" s="278">
        <v>29275</v>
      </c>
      <c r="AR10" s="279">
        <v>43.7</v>
      </c>
    </row>
    <row r="11" spans="1:46" ht="13.5" customHeight="1" x14ac:dyDescent="0.15">
      <c r="A11" s="259"/>
      <c r="AK11" s="1117" t="s">
        <v>518</v>
      </c>
      <c r="AL11" s="1118"/>
      <c r="AM11" s="1118"/>
      <c r="AN11" s="1119"/>
      <c r="AO11" s="277" t="s">
        <v>519</v>
      </c>
      <c r="AP11" s="277" t="s">
        <v>519</v>
      </c>
      <c r="AQ11" s="278">
        <v>3959</v>
      </c>
      <c r="AR11" s="279" t="s">
        <v>519</v>
      </c>
    </row>
    <row r="12" spans="1:46" ht="13.5" customHeight="1" x14ac:dyDescent="0.15">
      <c r="A12" s="259"/>
      <c r="AK12" s="1117" t="s">
        <v>520</v>
      </c>
      <c r="AL12" s="1118"/>
      <c r="AM12" s="1118"/>
      <c r="AN12" s="1119"/>
      <c r="AO12" s="277" t="s">
        <v>519</v>
      </c>
      <c r="AP12" s="277" t="s">
        <v>519</v>
      </c>
      <c r="AQ12" s="278" t="s">
        <v>519</v>
      </c>
      <c r="AR12" s="279" t="s">
        <v>519</v>
      </c>
    </row>
    <row r="13" spans="1:46" ht="13.5" customHeight="1" x14ac:dyDescent="0.15">
      <c r="A13" s="259"/>
      <c r="AK13" s="1117" t="s">
        <v>521</v>
      </c>
      <c r="AL13" s="1118"/>
      <c r="AM13" s="1118"/>
      <c r="AN13" s="1119"/>
      <c r="AO13" s="277">
        <v>51461</v>
      </c>
      <c r="AP13" s="277">
        <v>28574</v>
      </c>
      <c r="AQ13" s="278">
        <v>9349</v>
      </c>
      <c r="AR13" s="279">
        <v>205.6</v>
      </c>
    </row>
    <row r="14" spans="1:46" ht="13.5" customHeight="1" x14ac:dyDescent="0.15">
      <c r="A14" s="259"/>
      <c r="AK14" s="1117" t="s">
        <v>522</v>
      </c>
      <c r="AL14" s="1118"/>
      <c r="AM14" s="1118"/>
      <c r="AN14" s="1119"/>
      <c r="AO14" s="277">
        <v>10663</v>
      </c>
      <c r="AP14" s="277">
        <v>5921</v>
      </c>
      <c r="AQ14" s="278">
        <v>4659</v>
      </c>
      <c r="AR14" s="279">
        <v>27.1</v>
      </c>
    </row>
    <row r="15" spans="1:46" ht="13.5" customHeight="1" x14ac:dyDescent="0.15">
      <c r="A15" s="259"/>
      <c r="AK15" s="1120" t="s">
        <v>523</v>
      </c>
      <c r="AL15" s="1121"/>
      <c r="AM15" s="1121"/>
      <c r="AN15" s="1122"/>
      <c r="AO15" s="277">
        <v>-39441</v>
      </c>
      <c r="AP15" s="277">
        <v>-21900</v>
      </c>
      <c r="AQ15" s="278">
        <v>-18111</v>
      </c>
      <c r="AR15" s="279">
        <v>20.9</v>
      </c>
    </row>
    <row r="16" spans="1:46" x14ac:dyDescent="0.15">
      <c r="A16" s="259"/>
      <c r="AK16" s="1120" t="s">
        <v>189</v>
      </c>
      <c r="AL16" s="1121"/>
      <c r="AM16" s="1121"/>
      <c r="AN16" s="1122"/>
      <c r="AO16" s="277">
        <v>677524</v>
      </c>
      <c r="AP16" s="277">
        <v>376193</v>
      </c>
      <c r="AQ16" s="278">
        <v>284598</v>
      </c>
      <c r="AR16" s="279">
        <v>32.200000000000003</v>
      </c>
    </row>
    <row r="17" spans="1:46" x14ac:dyDescent="0.15">
      <c r="A17" s="259"/>
    </row>
    <row r="18" spans="1:46" x14ac:dyDescent="0.15">
      <c r="A18" s="259"/>
      <c r="AQ18" s="280"/>
      <c r="AR18" s="280"/>
    </row>
    <row r="19" spans="1:46" x14ac:dyDescent="0.15">
      <c r="A19" s="259"/>
      <c r="AK19" s="255" t="s">
        <v>524</v>
      </c>
    </row>
    <row r="20" spans="1:46" x14ac:dyDescent="0.15">
      <c r="A20" s="259"/>
      <c r="AK20" s="281"/>
      <c r="AL20" s="282"/>
      <c r="AM20" s="282"/>
      <c r="AN20" s="283"/>
      <c r="AO20" s="284" t="s">
        <v>525</v>
      </c>
      <c r="AP20" s="285" t="s">
        <v>526</v>
      </c>
      <c r="AQ20" s="286" t="s">
        <v>527</v>
      </c>
      <c r="AR20" s="287"/>
    </row>
    <row r="21" spans="1:46" s="260" customFormat="1" x14ac:dyDescent="0.15">
      <c r="A21" s="288"/>
      <c r="AK21" s="1123" t="s">
        <v>528</v>
      </c>
      <c r="AL21" s="1124"/>
      <c r="AM21" s="1124"/>
      <c r="AN21" s="1125"/>
      <c r="AO21" s="289">
        <v>34.43</v>
      </c>
      <c r="AP21" s="290">
        <v>25.07</v>
      </c>
      <c r="AQ21" s="291">
        <v>9.36</v>
      </c>
      <c r="AS21" s="292"/>
      <c r="AT21" s="288"/>
    </row>
    <row r="22" spans="1:46" s="260" customFormat="1" x14ac:dyDescent="0.15">
      <c r="A22" s="288"/>
      <c r="AK22" s="1123" t="s">
        <v>529</v>
      </c>
      <c r="AL22" s="1124"/>
      <c r="AM22" s="1124"/>
      <c r="AN22" s="1125"/>
      <c r="AO22" s="293">
        <v>97</v>
      </c>
      <c r="AP22" s="294">
        <v>94.5</v>
      </c>
      <c r="AQ22" s="295">
        <v>2.5</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16" t="s">
        <v>530</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300"/>
      <c r="AS27" s="255"/>
      <c r="AT27" s="255"/>
    </row>
    <row r="28" spans="1:46" ht="17.25" x14ac:dyDescent="0.15">
      <c r="A28" s="256" t="s">
        <v>531</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532</v>
      </c>
      <c r="AL29" s="260"/>
      <c r="AM29" s="260"/>
      <c r="AN29" s="260"/>
      <c r="AS29" s="302"/>
    </row>
    <row r="30" spans="1:46" ht="13.5" customHeight="1" x14ac:dyDescent="0.15">
      <c r="A30" s="259"/>
      <c r="AK30" s="262"/>
      <c r="AL30" s="263"/>
      <c r="AM30" s="263"/>
      <c r="AN30" s="264"/>
      <c r="AO30" s="1105" t="s">
        <v>511</v>
      </c>
      <c r="AP30" s="265"/>
      <c r="AQ30" s="266" t="s">
        <v>512</v>
      </c>
      <c r="AR30" s="267"/>
    </row>
    <row r="31" spans="1:46" x14ac:dyDescent="0.15">
      <c r="A31" s="259"/>
      <c r="AK31" s="268"/>
      <c r="AL31" s="269"/>
      <c r="AM31" s="269"/>
      <c r="AN31" s="270"/>
      <c r="AO31" s="1106"/>
      <c r="AP31" s="271" t="s">
        <v>513</v>
      </c>
      <c r="AQ31" s="272" t="s">
        <v>514</v>
      </c>
      <c r="AR31" s="273" t="s">
        <v>515</v>
      </c>
    </row>
    <row r="32" spans="1:46" ht="27" customHeight="1" x14ac:dyDescent="0.15">
      <c r="A32" s="259"/>
      <c r="AK32" s="1107" t="s">
        <v>533</v>
      </c>
      <c r="AL32" s="1108"/>
      <c r="AM32" s="1108"/>
      <c r="AN32" s="1109"/>
      <c r="AO32" s="303">
        <v>386981</v>
      </c>
      <c r="AP32" s="303">
        <v>214870</v>
      </c>
      <c r="AQ32" s="304">
        <v>156764</v>
      </c>
      <c r="AR32" s="305">
        <v>37.1</v>
      </c>
    </row>
    <row r="33" spans="1:46" ht="13.5" customHeight="1" x14ac:dyDescent="0.15">
      <c r="A33" s="259"/>
      <c r="AK33" s="1107" t="s">
        <v>534</v>
      </c>
      <c r="AL33" s="1108"/>
      <c r="AM33" s="1108"/>
      <c r="AN33" s="1109"/>
      <c r="AO33" s="303" t="s">
        <v>519</v>
      </c>
      <c r="AP33" s="303" t="s">
        <v>519</v>
      </c>
      <c r="AQ33" s="304" t="s">
        <v>519</v>
      </c>
      <c r="AR33" s="305" t="s">
        <v>519</v>
      </c>
    </row>
    <row r="34" spans="1:46" ht="27" customHeight="1" x14ac:dyDescent="0.15">
      <c r="A34" s="259"/>
      <c r="AK34" s="1107" t="s">
        <v>535</v>
      </c>
      <c r="AL34" s="1108"/>
      <c r="AM34" s="1108"/>
      <c r="AN34" s="1109"/>
      <c r="AO34" s="303" t="s">
        <v>519</v>
      </c>
      <c r="AP34" s="303" t="s">
        <v>519</v>
      </c>
      <c r="AQ34" s="304" t="s">
        <v>519</v>
      </c>
      <c r="AR34" s="305" t="s">
        <v>519</v>
      </c>
    </row>
    <row r="35" spans="1:46" ht="27" customHeight="1" x14ac:dyDescent="0.15">
      <c r="A35" s="259"/>
      <c r="AK35" s="1107" t="s">
        <v>536</v>
      </c>
      <c r="AL35" s="1108"/>
      <c r="AM35" s="1108"/>
      <c r="AN35" s="1109"/>
      <c r="AO35" s="303">
        <v>90007</v>
      </c>
      <c r="AP35" s="303">
        <v>49976</v>
      </c>
      <c r="AQ35" s="304">
        <v>30923</v>
      </c>
      <c r="AR35" s="305">
        <v>61.6</v>
      </c>
    </row>
    <row r="36" spans="1:46" ht="27" customHeight="1" x14ac:dyDescent="0.15">
      <c r="A36" s="259"/>
      <c r="AK36" s="1107" t="s">
        <v>537</v>
      </c>
      <c r="AL36" s="1108"/>
      <c r="AM36" s="1108"/>
      <c r="AN36" s="1109"/>
      <c r="AO36" s="303">
        <v>1919</v>
      </c>
      <c r="AP36" s="303">
        <v>1066</v>
      </c>
      <c r="AQ36" s="304">
        <v>4657</v>
      </c>
      <c r="AR36" s="305">
        <v>-77.099999999999994</v>
      </c>
    </row>
    <row r="37" spans="1:46" ht="13.5" customHeight="1" x14ac:dyDescent="0.15">
      <c r="A37" s="259"/>
      <c r="AK37" s="1107" t="s">
        <v>538</v>
      </c>
      <c r="AL37" s="1108"/>
      <c r="AM37" s="1108"/>
      <c r="AN37" s="1109"/>
      <c r="AO37" s="303" t="s">
        <v>519</v>
      </c>
      <c r="AP37" s="303" t="s">
        <v>519</v>
      </c>
      <c r="AQ37" s="304">
        <v>888</v>
      </c>
      <c r="AR37" s="305" t="s">
        <v>519</v>
      </c>
    </row>
    <row r="38" spans="1:46" ht="27" customHeight="1" x14ac:dyDescent="0.15">
      <c r="A38" s="259"/>
      <c r="AK38" s="1110" t="s">
        <v>539</v>
      </c>
      <c r="AL38" s="1111"/>
      <c r="AM38" s="1111"/>
      <c r="AN38" s="1112"/>
      <c r="AO38" s="306">
        <v>191</v>
      </c>
      <c r="AP38" s="306">
        <v>106</v>
      </c>
      <c r="AQ38" s="307">
        <v>21</v>
      </c>
      <c r="AR38" s="295">
        <v>404.8</v>
      </c>
      <c r="AS38" s="302"/>
    </row>
    <row r="39" spans="1:46" x14ac:dyDescent="0.15">
      <c r="A39" s="259"/>
      <c r="AK39" s="1110" t="s">
        <v>540</v>
      </c>
      <c r="AL39" s="1111"/>
      <c r="AM39" s="1111"/>
      <c r="AN39" s="1112"/>
      <c r="AO39" s="303">
        <v>-1944</v>
      </c>
      <c r="AP39" s="303">
        <v>-1079</v>
      </c>
      <c r="AQ39" s="304">
        <v>-6724</v>
      </c>
      <c r="AR39" s="305">
        <v>-84</v>
      </c>
      <c r="AS39" s="302"/>
    </row>
    <row r="40" spans="1:46" ht="27" customHeight="1" x14ac:dyDescent="0.15">
      <c r="A40" s="259"/>
      <c r="AK40" s="1107" t="s">
        <v>541</v>
      </c>
      <c r="AL40" s="1108"/>
      <c r="AM40" s="1108"/>
      <c r="AN40" s="1109"/>
      <c r="AO40" s="303">
        <v>-384454</v>
      </c>
      <c r="AP40" s="303">
        <v>-213467</v>
      </c>
      <c r="AQ40" s="304">
        <v>-136123</v>
      </c>
      <c r="AR40" s="305">
        <v>56.8</v>
      </c>
      <c r="AS40" s="302"/>
    </row>
    <row r="41" spans="1:46" x14ac:dyDescent="0.15">
      <c r="A41" s="259"/>
      <c r="AK41" s="1113" t="s">
        <v>302</v>
      </c>
      <c r="AL41" s="1114"/>
      <c r="AM41" s="1114"/>
      <c r="AN41" s="1115"/>
      <c r="AO41" s="303">
        <v>92700</v>
      </c>
      <c r="AP41" s="303">
        <v>51471</v>
      </c>
      <c r="AQ41" s="304">
        <v>50405</v>
      </c>
      <c r="AR41" s="305">
        <v>2.1</v>
      </c>
      <c r="AS41" s="302"/>
    </row>
    <row r="42" spans="1:46" x14ac:dyDescent="0.15">
      <c r="A42" s="259"/>
      <c r="AK42" s="308" t="s">
        <v>542</v>
      </c>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543</v>
      </c>
    </row>
    <row r="48" spans="1:46" x14ac:dyDescent="0.15">
      <c r="A48" s="259"/>
      <c r="AK48" s="313" t="s">
        <v>544</v>
      </c>
      <c r="AL48" s="313"/>
      <c r="AM48" s="313"/>
      <c r="AN48" s="313"/>
      <c r="AO48" s="313"/>
      <c r="AP48" s="313"/>
      <c r="AQ48" s="314"/>
      <c r="AR48" s="313"/>
    </row>
    <row r="49" spans="1:44" ht="13.5" customHeight="1" x14ac:dyDescent="0.15">
      <c r="A49" s="259"/>
      <c r="AK49" s="315"/>
      <c r="AL49" s="316"/>
      <c r="AM49" s="1100" t="s">
        <v>511</v>
      </c>
      <c r="AN49" s="1102" t="s">
        <v>545</v>
      </c>
      <c r="AO49" s="1103"/>
      <c r="AP49" s="1103"/>
      <c r="AQ49" s="1103"/>
      <c r="AR49" s="1104"/>
    </row>
    <row r="50" spans="1:44" x14ac:dyDescent="0.15">
      <c r="A50" s="259"/>
      <c r="AK50" s="317"/>
      <c r="AL50" s="318"/>
      <c r="AM50" s="1101"/>
      <c r="AN50" s="319" t="s">
        <v>546</v>
      </c>
      <c r="AO50" s="320" t="s">
        <v>547</v>
      </c>
      <c r="AP50" s="321" t="s">
        <v>548</v>
      </c>
      <c r="AQ50" s="322" t="s">
        <v>549</v>
      </c>
      <c r="AR50" s="323" t="s">
        <v>550</v>
      </c>
    </row>
    <row r="51" spans="1:44" x14ac:dyDescent="0.15">
      <c r="A51" s="259"/>
      <c r="AK51" s="315" t="s">
        <v>551</v>
      </c>
      <c r="AL51" s="316"/>
      <c r="AM51" s="324">
        <v>434340</v>
      </c>
      <c r="AN51" s="325">
        <v>209320</v>
      </c>
      <c r="AO51" s="326">
        <v>-12.5</v>
      </c>
      <c r="AP51" s="327">
        <v>228215</v>
      </c>
      <c r="AQ51" s="328">
        <v>-14.8</v>
      </c>
      <c r="AR51" s="329">
        <v>2.2999999999999998</v>
      </c>
    </row>
    <row r="52" spans="1:44" x14ac:dyDescent="0.15">
      <c r="A52" s="259"/>
      <c r="AK52" s="330"/>
      <c r="AL52" s="331" t="s">
        <v>552</v>
      </c>
      <c r="AM52" s="332">
        <v>274505</v>
      </c>
      <c r="AN52" s="333">
        <v>132292</v>
      </c>
      <c r="AO52" s="334">
        <v>15.8</v>
      </c>
      <c r="AP52" s="335">
        <v>117571</v>
      </c>
      <c r="AQ52" s="336">
        <v>10.5</v>
      </c>
      <c r="AR52" s="337">
        <v>5.3</v>
      </c>
    </row>
    <row r="53" spans="1:44" x14ac:dyDescent="0.15">
      <c r="A53" s="259"/>
      <c r="AK53" s="315" t="s">
        <v>553</v>
      </c>
      <c r="AL53" s="316"/>
      <c r="AM53" s="324">
        <v>557941</v>
      </c>
      <c r="AN53" s="325">
        <v>279250</v>
      </c>
      <c r="AO53" s="326">
        <v>33.4</v>
      </c>
      <c r="AP53" s="327">
        <v>264232</v>
      </c>
      <c r="AQ53" s="328">
        <v>15.8</v>
      </c>
      <c r="AR53" s="329">
        <v>17.600000000000001</v>
      </c>
    </row>
    <row r="54" spans="1:44" x14ac:dyDescent="0.15">
      <c r="A54" s="259"/>
      <c r="AK54" s="330"/>
      <c r="AL54" s="331" t="s">
        <v>552</v>
      </c>
      <c r="AM54" s="332">
        <v>311680</v>
      </c>
      <c r="AN54" s="333">
        <v>155996</v>
      </c>
      <c r="AO54" s="334">
        <v>17.899999999999999</v>
      </c>
      <c r="AP54" s="335">
        <v>133959</v>
      </c>
      <c r="AQ54" s="336">
        <v>13.9</v>
      </c>
      <c r="AR54" s="337">
        <v>4</v>
      </c>
    </row>
    <row r="55" spans="1:44" x14ac:dyDescent="0.15">
      <c r="A55" s="259"/>
      <c r="AK55" s="315" t="s">
        <v>554</v>
      </c>
      <c r="AL55" s="316"/>
      <c r="AM55" s="324">
        <v>643412</v>
      </c>
      <c r="AN55" s="325">
        <v>334240</v>
      </c>
      <c r="AO55" s="326">
        <v>19.7</v>
      </c>
      <c r="AP55" s="327">
        <v>263613</v>
      </c>
      <c r="AQ55" s="328">
        <v>-0.2</v>
      </c>
      <c r="AR55" s="329">
        <v>19.899999999999999</v>
      </c>
    </row>
    <row r="56" spans="1:44" x14ac:dyDescent="0.15">
      <c r="A56" s="259"/>
      <c r="AK56" s="330"/>
      <c r="AL56" s="331" t="s">
        <v>552</v>
      </c>
      <c r="AM56" s="332">
        <v>450255</v>
      </c>
      <c r="AN56" s="333">
        <v>233899</v>
      </c>
      <c r="AO56" s="334">
        <v>49.9</v>
      </c>
      <c r="AP56" s="335">
        <v>128823</v>
      </c>
      <c r="AQ56" s="336">
        <v>-3.8</v>
      </c>
      <c r="AR56" s="337">
        <v>53.7</v>
      </c>
    </row>
    <row r="57" spans="1:44" x14ac:dyDescent="0.15">
      <c r="A57" s="259"/>
      <c r="AK57" s="315" t="s">
        <v>555</v>
      </c>
      <c r="AL57" s="316"/>
      <c r="AM57" s="324">
        <v>664142</v>
      </c>
      <c r="AN57" s="325">
        <v>354209</v>
      </c>
      <c r="AO57" s="326">
        <v>6</v>
      </c>
      <c r="AP57" s="327">
        <v>362690</v>
      </c>
      <c r="AQ57" s="328">
        <v>37.6</v>
      </c>
      <c r="AR57" s="329">
        <v>-31.6</v>
      </c>
    </row>
    <row r="58" spans="1:44" x14ac:dyDescent="0.15">
      <c r="A58" s="259"/>
      <c r="AK58" s="330"/>
      <c r="AL58" s="331" t="s">
        <v>552</v>
      </c>
      <c r="AM58" s="332">
        <v>456059</v>
      </c>
      <c r="AN58" s="333">
        <v>243231</v>
      </c>
      <c r="AO58" s="334">
        <v>4</v>
      </c>
      <c r="AP58" s="335">
        <v>172580</v>
      </c>
      <c r="AQ58" s="336">
        <v>34</v>
      </c>
      <c r="AR58" s="337">
        <v>-30</v>
      </c>
    </row>
    <row r="59" spans="1:44" x14ac:dyDescent="0.15">
      <c r="A59" s="259"/>
      <c r="AK59" s="315" t="s">
        <v>556</v>
      </c>
      <c r="AL59" s="316"/>
      <c r="AM59" s="324">
        <v>510091</v>
      </c>
      <c r="AN59" s="325">
        <v>283227</v>
      </c>
      <c r="AO59" s="326">
        <v>-20</v>
      </c>
      <c r="AP59" s="327">
        <v>296093</v>
      </c>
      <c r="AQ59" s="328">
        <v>-18.399999999999999</v>
      </c>
      <c r="AR59" s="329">
        <v>-1.6</v>
      </c>
    </row>
    <row r="60" spans="1:44" x14ac:dyDescent="0.15">
      <c r="A60" s="259"/>
      <c r="AK60" s="330"/>
      <c r="AL60" s="331" t="s">
        <v>552</v>
      </c>
      <c r="AM60" s="332">
        <v>394606</v>
      </c>
      <c r="AN60" s="333">
        <v>219104</v>
      </c>
      <c r="AO60" s="334">
        <v>-9.9</v>
      </c>
      <c r="AP60" s="335">
        <v>140545</v>
      </c>
      <c r="AQ60" s="336">
        <v>-18.600000000000001</v>
      </c>
      <c r="AR60" s="337">
        <v>8.6999999999999993</v>
      </c>
    </row>
    <row r="61" spans="1:44" x14ac:dyDescent="0.15">
      <c r="A61" s="259"/>
      <c r="AK61" s="315" t="s">
        <v>557</v>
      </c>
      <c r="AL61" s="338"/>
      <c r="AM61" s="324">
        <v>561985</v>
      </c>
      <c r="AN61" s="325">
        <v>292049</v>
      </c>
      <c r="AO61" s="326">
        <v>5.3</v>
      </c>
      <c r="AP61" s="327">
        <v>282969</v>
      </c>
      <c r="AQ61" s="339">
        <v>4</v>
      </c>
      <c r="AR61" s="329">
        <v>1.3</v>
      </c>
    </row>
    <row r="62" spans="1:44" x14ac:dyDescent="0.15">
      <c r="A62" s="259"/>
      <c r="AK62" s="330"/>
      <c r="AL62" s="331" t="s">
        <v>552</v>
      </c>
      <c r="AM62" s="332">
        <v>377421</v>
      </c>
      <c r="AN62" s="333">
        <v>196904</v>
      </c>
      <c r="AO62" s="334">
        <v>15.5</v>
      </c>
      <c r="AP62" s="335">
        <v>138696</v>
      </c>
      <c r="AQ62" s="336">
        <v>7.2</v>
      </c>
      <c r="AR62" s="337">
        <v>8.3000000000000007</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0GUWv0BbPN475Fok46xSl2jL9jklh7lTrREbPcZC5pcokG70e4Zy9D88JLCV21es0GXVe6JrA4DSi7+z9wZBBA==" saltValue="tMYONwMbtIc7mNHKX0BBI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BI46" sqref="BI46"/>
    </sheetView>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559</v>
      </c>
    </row>
    <row r="121" spans="125:125" ht="13.5" hidden="1" customHeight="1" x14ac:dyDescent="0.15">
      <c r="DU121" s="253"/>
    </row>
  </sheetData>
  <sheetProtection algorithmName="SHA-512" hashValue="0mqM12fIKm6vuvjEy73EC4TcT0c3NIEEpLxZhRA8nXEEiTGTfaTHlRjqjWWcLxaEPjcQeqWEBVlk9o6yWQ67HQ==" saltValue="Y/vyqKVwLX8F3/6dC3LRm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AE102" sqref="AE102"/>
    </sheetView>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560</v>
      </c>
    </row>
  </sheetData>
  <sheetProtection algorithmName="SHA-512" hashValue="C8TOC43s935rrfYN5ZyDTOd6rnLum3d36sHU2D/TDW64RRRMxpELeB62OUx8c35lfgnifx6Nr+r6y3GDeGE8jQ==" saltValue="Vb6eW1RJW4d/uR43eZgTb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D1" zoomScaleSheetLayoutView="100" workbookViewId="0">
      <selection activeCell="J47" sqref="J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15">
      <c r="B47" s="10"/>
      <c r="C47" s="1126" t="s">
        <v>3</v>
      </c>
      <c r="D47" s="1126"/>
      <c r="E47" s="1127"/>
      <c r="F47" s="11">
        <v>64.91</v>
      </c>
      <c r="G47" s="12">
        <v>62.17</v>
      </c>
      <c r="H47" s="12">
        <v>60.43</v>
      </c>
      <c r="I47" s="12">
        <v>60.1</v>
      </c>
      <c r="J47" s="13">
        <v>61.98</v>
      </c>
    </row>
    <row r="48" spans="2:10" ht="57.75" customHeight="1" x14ac:dyDescent="0.15">
      <c r="B48" s="14"/>
      <c r="C48" s="1128" t="s">
        <v>4</v>
      </c>
      <c r="D48" s="1128"/>
      <c r="E48" s="1129"/>
      <c r="F48" s="15">
        <v>8.58</v>
      </c>
      <c r="G48" s="16">
        <v>7.96</v>
      </c>
      <c r="H48" s="16">
        <v>11.23</v>
      </c>
      <c r="I48" s="16">
        <v>11.17</v>
      </c>
      <c r="J48" s="17">
        <v>9.65</v>
      </c>
    </row>
    <row r="49" spans="2:10" ht="57.75" customHeight="1" thickBot="1" x14ac:dyDescent="0.2">
      <c r="B49" s="18"/>
      <c r="C49" s="1130" t="s">
        <v>5</v>
      </c>
      <c r="D49" s="1130"/>
      <c r="E49" s="1131"/>
      <c r="F49" s="19" t="s">
        <v>566</v>
      </c>
      <c r="G49" s="20">
        <v>0.79</v>
      </c>
      <c r="H49" s="20">
        <v>1.59</v>
      </c>
      <c r="I49" s="20">
        <v>4.2</v>
      </c>
      <c r="J49" s="21" t="s">
        <v>567</v>
      </c>
    </row>
    <row r="50" spans="2:10" x14ac:dyDescent="0.15"/>
  </sheetData>
  <sheetProtection algorithmName="SHA-512" hashValue="g+PnOdrlF7AhdjVkHL5SXzjW/58Z63wsFlI+ZQU4g67GdqDNTsitNUp6WlSFCVNtddZQ4cVjwQB/ZumTS7VcdA==" saltValue="fKnLVqSjtDa4AyH3pcsS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